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0470" yWindow="225" windowWidth="5070" windowHeight="12180" tabRatio="697"/>
  </bookViews>
  <sheets>
    <sheet name="月菜單" sheetId="12" r:id="rId1"/>
    <sheet name="第一週" sheetId="10" r:id="rId2"/>
    <sheet name="第二週" sheetId="9" r:id="rId3"/>
    <sheet name="第三週" sheetId="8" r:id="rId4"/>
    <sheet name="Sheet1" sheetId="4" state="hidden" r:id="rId5"/>
    <sheet name="Sheet2" sheetId="5" state="hidden" r:id="rId6"/>
    <sheet name="Sheet3" sheetId="6" state="hidden" r:id="rId7"/>
    <sheet name="二月第一週" sheetId="17" r:id="rId8"/>
    <sheet name="二月第二週" sheetId="18" r:id="rId9"/>
  </sheets>
  <definedNames>
    <definedName name="_xlnm.Print_Area" localSheetId="7">二月第一週!$A$1:$Y$40</definedName>
    <definedName name="_xlnm.Print_Area" localSheetId="8">二月第二週!$A$1:$U$40</definedName>
    <definedName name="_xlnm.Print_Area" localSheetId="0">月菜單!$A$1:$N$32</definedName>
    <definedName name="_xlnm.Print_Area" localSheetId="1">第一週!$A$1:$U$40</definedName>
    <definedName name="_xlnm.Print_Area" localSheetId="2">第二週!$A$1:$U$40</definedName>
    <definedName name="_xlnm.Print_Area" localSheetId="3">第三週!$A$1:$U$40</definedName>
  </definedNames>
  <calcPr calcId="144525"/>
</workbook>
</file>

<file path=xl/calcChain.xml><?xml version="1.0" encoding="utf-8"?>
<calcChain xmlns="http://schemas.openxmlformats.org/spreadsheetml/2006/main">
  <c r="G8" i="12" l="1"/>
  <c r="M23" i="9" l="1"/>
  <c r="M22" i="9"/>
  <c r="M12" i="9"/>
  <c r="M7" i="9"/>
  <c r="I8" i="10"/>
  <c r="I21" i="10" s="1"/>
  <c r="I12" i="10"/>
  <c r="I14" i="10"/>
  <c r="C13" i="12" l="1"/>
  <c r="O28" i="18"/>
  <c r="G27" i="18"/>
  <c r="K28" i="17"/>
  <c r="K28" i="8"/>
  <c r="S28" i="9"/>
  <c r="S28" i="10"/>
  <c r="G26" i="12"/>
  <c r="F26" i="12"/>
  <c r="E26" i="12"/>
  <c r="C26" i="12"/>
  <c r="D26" i="12"/>
  <c r="L25" i="12"/>
  <c r="K25" i="12"/>
  <c r="J25" i="12"/>
  <c r="I25" i="12"/>
  <c r="G25" i="12"/>
  <c r="E25" i="12"/>
  <c r="C25" i="12"/>
  <c r="E24" i="12"/>
  <c r="L20" i="12"/>
  <c r="L19" i="12"/>
  <c r="K19" i="12"/>
  <c r="J19" i="12"/>
  <c r="I19" i="12"/>
  <c r="F20" i="12"/>
  <c r="E20" i="12"/>
  <c r="D20" i="12"/>
  <c r="C20" i="12"/>
  <c r="G19" i="12"/>
  <c r="E19" i="12"/>
  <c r="C19" i="12"/>
  <c r="D15" i="12"/>
  <c r="C14" i="12"/>
  <c r="L13" i="12"/>
  <c r="K13" i="12"/>
  <c r="J13" i="12"/>
  <c r="I13" i="12"/>
  <c r="G13" i="12"/>
  <c r="F13" i="12"/>
  <c r="E13" i="12"/>
  <c r="D13" i="12"/>
  <c r="D36" i="18"/>
  <c r="L36" i="18"/>
  <c r="H36" i="18"/>
  <c r="D36" i="17"/>
  <c r="L36" i="17"/>
  <c r="H36" i="17"/>
  <c r="L36" i="8"/>
  <c r="H36" i="8"/>
  <c r="D36" i="8"/>
  <c r="F11" i="12"/>
  <c r="G10" i="12"/>
  <c r="F10" i="12"/>
  <c r="E10" i="12"/>
  <c r="D10" i="12"/>
  <c r="G3" i="12"/>
  <c r="E9" i="12"/>
  <c r="K8" i="12"/>
  <c r="J8" i="12"/>
  <c r="I8" i="12"/>
  <c r="F8" i="12"/>
  <c r="E8" i="12"/>
  <c r="D8" i="12"/>
  <c r="G4" i="12"/>
  <c r="F4" i="12"/>
  <c r="E4" i="12"/>
  <c r="D4" i="12"/>
  <c r="C4" i="12"/>
  <c r="C3" i="12"/>
  <c r="L36" i="9"/>
  <c r="H36" i="9"/>
  <c r="D36" i="9"/>
  <c r="E3" i="12" l="1"/>
  <c r="E12" i="10"/>
  <c r="E11" i="10"/>
  <c r="E8" i="10"/>
  <c r="E7" i="10"/>
  <c r="E21" i="10" s="1"/>
  <c r="G20" i="12" l="1"/>
  <c r="Q7" i="9" l="1"/>
  <c r="Q13" i="9"/>
  <c r="Q24" i="9"/>
  <c r="Q26" i="9" l="1"/>
  <c r="I11" i="12"/>
  <c r="K7" i="12" l="1"/>
  <c r="J7" i="12"/>
  <c r="I7" i="12"/>
  <c r="N7" i="12" s="1"/>
  <c r="L22" i="12" l="1"/>
  <c r="K22" i="12"/>
  <c r="J22" i="12"/>
  <c r="I22" i="12"/>
  <c r="L23" i="12"/>
  <c r="K23" i="12"/>
  <c r="J23" i="12"/>
  <c r="I23" i="12"/>
  <c r="G23" i="12"/>
  <c r="F23" i="12"/>
  <c r="E23" i="12"/>
  <c r="C23" i="12"/>
  <c r="D23" i="12"/>
  <c r="X36" i="17"/>
  <c r="P36" i="8"/>
  <c r="G7" i="12"/>
  <c r="F7" i="12"/>
  <c r="D7" i="12"/>
  <c r="E7" i="12"/>
  <c r="C7" i="12"/>
  <c r="N23" i="12" l="1"/>
  <c r="T36" i="10"/>
  <c r="U7" i="10"/>
  <c r="D36" i="10"/>
  <c r="H36" i="10"/>
  <c r="L36" i="10"/>
  <c r="P36" i="10"/>
  <c r="L28" i="12" l="1"/>
  <c r="K28" i="12"/>
  <c r="J28" i="12"/>
  <c r="I28" i="12"/>
  <c r="G28" i="12"/>
  <c r="F28" i="12"/>
  <c r="E28" i="12"/>
  <c r="D28" i="12"/>
  <c r="C28" i="12"/>
  <c r="L27" i="12"/>
  <c r="K27" i="12"/>
  <c r="J27" i="12"/>
  <c r="I27" i="12"/>
  <c r="G27" i="12"/>
  <c r="F27" i="12"/>
  <c r="E27" i="12"/>
  <c r="D27" i="12"/>
  <c r="C27" i="12"/>
  <c r="L26" i="12"/>
  <c r="K26" i="12"/>
  <c r="J26" i="12"/>
  <c r="I26" i="12"/>
  <c r="N22" i="12"/>
  <c r="L24" i="12"/>
  <c r="K24" i="12"/>
  <c r="J24" i="12"/>
  <c r="I24" i="12"/>
  <c r="G24" i="12"/>
  <c r="F24" i="12"/>
  <c r="D24" i="12"/>
  <c r="C24" i="12"/>
  <c r="G22" i="12"/>
  <c r="F22" i="12"/>
  <c r="E22" i="12"/>
  <c r="D22" i="12"/>
  <c r="C22" i="12"/>
  <c r="L21" i="12"/>
  <c r="K21" i="12"/>
  <c r="J21" i="12"/>
  <c r="I21" i="12"/>
  <c r="G21" i="12"/>
  <c r="F21" i="12"/>
  <c r="E21" i="12"/>
  <c r="D21" i="12"/>
  <c r="C21" i="12"/>
  <c r="K20" i="12"/>
  <c r="J20" i="12"/>
  <c r="I20" i="12"/>
  <c r="L18" i="12"/>
  <c r="K18" i="12"/>
  <c r="J18" i="12"/>
  <c r="I18" i="12"/>
  <c r="G18" i="12"/>
  <c r="F18" i="12"/>
  <c r="E18" i="12"/>
  <c r="D18" i="12"/>
  <c r="C18" i="12"/>
  <c r="N27" i="12" l="1"/>
  <c r="N26" i="12"/>
  <c r="N20" i="12"/>
  <c r="N21" i="12"/>
  <c r="N28" i="12"/>
  <c r="N25" i="12"/>
  <c r="N24" i="12"/>
  <c r="N19" i="12"/>
  <c r="N18" i="12"/>
  <c r="L16" i="12" l="1"/>
  <c r="K16" i="12"/>
  <c r="J16" i="12"/>
  <c r="I16" i="12"/>
  <c r="G16" i="12"/>
  <c r="F16" i="12"/>
  <c r="E16" i="12"/>
  <c r="D16" i="12"/>
  <c r="C16" i="12"/>
  <c r="N16" i="12" l="1"/>
  <c r="L15" i="12" l="1"/>
  <c r="K15" i="12"/>
  <c r="J15" i="12"/>
  <c r="I15" i="12"/>
  <c r="G15" i="12"/>
  <c r="F15" i="12"/>
  <c r="E15" i="12"/>
  <c r="C15" i="12"/>
  <c r="L14" i="12"/>
  <c r="K14" i="12"/>
  <c r="J14" i="12"/>
  <c r="I14" i="12"/>
  <c r="G14" i="12"/>
  <c r="F14" i="12"/>
  <c r="E14" i="12"/>
  <c r="L12" i="12"/>
  <c r="K12" i="12"/>
  <c r="J12" i="12"/>
  <c r="I12" i="12"/>
  <c r="G12" i="12"/>
  <c r="F12" i="12"/>
  <c r="E12" i="12"/>
  <c r="D12" i="12"/>
  <c r="C12" i="12"/>
  <c r="G11" i="12"/>
  <c r="E11" i="12"/>
  <c r="D11" i="12"/>
  <c r="C11" i="12"/>
  <c r="L11" i="12"/>
  <c r="K10" i="12"/>
  <c r="J10" i="12"/>
  <c r="N11" i="12"/>
  <c r="I10" i="12"/>
  <c r="L9" i="12"/>
  <c r="J9" i="12"/>
  <c r="I9" i="12"/>
  <c r="C10" i="12"/>
  <c r="G9" i="12"/>
  <c r="C9" i="12"/>
  <c r="C8" i="12"/>
  <c r="L6" i="12"/>
  <c r="K6" i="12"/>
  <c r="J6" i="12"/>
  <c r="I6" i="12"/>
  <c r="K5" i="12"/>
  <c r="J5" i="12"/>
  <c r="I5" i="12"/>
  <c r="L4" i="12"/>
  <c r="K4" i="12"/>
  <c r="J4" i="12"/>
  <c r="I4" i="12"/>
  <c r="L3" i="12"/>
  <c r="K3" i="12"/>
  <c r="J3" i="12"/>
  <c r="I3" i="12"/>
  <c r="G6" i="12"/>
  <c r="D6" i="12"/>
  <c r="E6" i="12"/>
  <c r="F6" i="12"/>
  <c r="C6" i="12"/>
  <c r="G5" i="12"/>
  <c r="F5" i="12"/>
  <c r="E5" i="12"/>
  <c r="D5" i="12"/>
  <c r="C5" i="12"/>
  <c r="T36" i="18"/>
  <c r="P36" i="18"/>
  <c r="T36" i="17"/>
  <c r="P36" i="17"/>
  <c r="N8" i="12" l="1"/>
  <c r="N12" i="12"/>
  <c r="N3" i="12"/>
  <c r="N4" i="12"/>
  <c r="N5" i="12"/>
  <c r="N9" i="12"/>
  <c r="N15" i="12"/>
  <c r="N6" i="12"/>
  <c r="N10" i="12"/>
  <c r="N13" i="12"/>
  <c r="N14" i="12"/>
  <c r="T36" i="9" l="1"/>
  <c r="P36" i="9"/>
</calcChain>
</file>

<file path=xl/sharedStrings.xml><?xml version="1.0" encoding="utf-8"?>
<sst xmlns="http://schemas.openxmlformats.org/spreadsheetml/2006/main" count="1033" uniqueCount="472">
  <si>
    <t>其他</t>
  </si>
  <si>
    <t>備註</t>
  </si>
  <si>
    <t>備註</t>
    <phoneticPr fontId="1" type="noConversion"/>
  </si>
  <si>
    <t>日期</t>
    <phoneticPr fontId="1" type="noConversion"/>
  </si>
  <si>
    <t>項目</t>
    <phoneticPr fontId="1" type="noConversion"/>
  </si>
  <si>
    <t>供應人數：  人</t>
    <phoneticPr fontId="1" type="noConversion"/>
  </si>
  <si>
    <t>日期</t>
  </si>
  <si>
    <t>星期</t>
  </si>
  <si>
    <t>主食</t>
  </si>
  <si>
    <t>主菜</t>
  </si>
  <si>
    <t>供應廠商電話:楊小姐0917612565</t>
    <phoneticPr fontId="1" type="noConversion"/>
  </si>
  <si>
    <t>供應廠商:晶品食品有限公司</t>
    <phoneticPr fontId="1" type="noConversion"/>
  </si>
  <si>
    <r>
      <t>供應人數：</t>
    </r>
    <r>
      <rPr>
        <sz val="12"/>
        <color indexed="8"/>
        <rFont val="Times New Roman"/>
        <family val="1"/>
      </rPr>
      <t xml:space="preserve">               </t>
    </r>
    <r>
      <rPr>
        <sz val="12"/>
        <color indexed="8"/>
        <rFont val="標楷體"/>
        <family val="4"/>
        <charset val="136"/>
      </rPr>
      <t>人</t>
    </r>
    <r>
      <rPr>
        <sz val="12"/>
        <color indexed="8"/>
        <rFont val="Times New Roman"/>
        <family val="1"/>
      </rPr>
      <t xml:space="preserve">                </t>
    </r>
    <r>
      <rPr>
        <sz val="12"/>
        <color indexed="8"/>
        <rFont val="標楷體"/>
        <family val="4"/>
        <charset val="136"/>
      </rPr>
      <t>供應廠商</t>
    </r>
    <r>
      <rPr>
        <sz val="12"/>
        <color indexed="8"/>
        <rFont val="Times New Roman"/>
        <family val="1"/>
      </rPr>
      <t>:</t>
    </r>
    <r>
      <rPr>
        <sz val="12"/>
        <color indexed="8"/>
        <rFont val="標楷體"/>
        <family val="4"/>
        <charset val="136"/>
      </rPr>
      <t>晶品食品有限公司</t>
    </r>
    <phoneticPr fontId="1" type="noConversion"/>
  </si>
  <si>
    <t>營養師:陳采瑜</t>
    <phoneticPr fontId="1" type="noConversion"/>
  </si>
  <si>
    <r>
      <t xml:space="preserve"> </t>
    </r>
    <r>
      <rPr>
        <sz val="10"/>
        <color indexed="8"/>
        <rFont val="細明體"/>
        <family val="3"/>
        <charset val="136"/>
      </rPr>
      <t>星期二</t>
    </r>
  </si>
  <si>
    <r>
      <t xml:space="preserve"> </t>
    </r>
    <r>
      <rPr>
        <sz val="10"/>
        <color indexed="8"/>
        <rFont val="細明體"/>
        <family val="3"/>
        <charset val="136"/>
      </rPr>
      <t>星期四</t>
    </r>
  </si>
  <si>
    <t xml:space="preserve"> 星期五</t>
  </si>
  <si>
    <t>深色青菜</t>
    <phoneticPr fontId="1" type="noConversion"/>
  </si>
  <si>
    <t>地瓜葉、青江菜、菠菜、韭菜花、大.小黃瓜、芥藍、空心菜、雪裡紅、杏菜、油菜、菜豆</t>
    <phoneticPr fontId="1" type="noConversion"/>
  </si>
  <si>
    <t>年級</t>
    <phoneticPr fontId="1" type="noConversion"/>
  </si>
  <si>
    <t>油脂與堅果種子類(份)</t>
    <phoneticPr fontId="1" type="noConversion"/>
  </si>
  <si>
    <t>營養供應比例</t>
    <phoneticPr fontId="1" type="noConversion"/>
  </si>
  <si>
    <r>
      <t>每人</t>
    </r>
    <r>
      <rPr>
        <sz val="12"/>
        <rFont val="Times New Roman"/>
        <family val="1"/>
      </rPr>
      <t>(g)</t>
    </r>
    <phoneticPr fontId="1" type="noConversion"/>
  </si>
  <si>
    <t>其他</t>
    <phoneticPr fontId="1" type="noConversion"/>
  </si>
  <si>
    <t>供應廠商營養師:陳采瑜</t>
    <phoneticPr fontId="1" type="noConversion"/>
  </si>
  <si>
    <t>高麗菜</t>
    <phoneticPr fontId="1" type="noConversion"/>
  </si>
  <si>
    <t>九層塔</t>
    <phoneticPr fontId="1" type="noConversion"/>
  </si>
  <si>
    <t>豬肉</t>
    <phoneticPr fontId="1" type="noConversion"/>
  </si>
  <si>
    <t>紅蘿蔔</t>
    <phoneticPr fontId="1" type="noConversion"/>
  </si>
  <si>
    <t>適量</t>
    <phoneticPr fontId="1" type="noConversion"/>
  </si>
  <si>
    <t>廠商電話:08-7369730</t>
    <phoneticPr fontId="1" type="noConversion"/>
  </si>
  <si>
    <t>馬鈴薯</t>
    <phoneticPr fontId="1" type="noConversion"/>
  </si>
  <si>
    <t>芹菜</t>
    <phoneticPr fontId="1" type="noConversion"/>
  </si>
  <si>
    <t>麵條</t>
    <phoneticPr fontId="1" type="noConversion"/>
  </si>
  <si>
    <t>蘿蔔</t>
    <phoneticPr fontId="1" type="noConversion"/>
  </si>
  <si>
    <t>金針菇</t>
    <phoneticPr fontId="1" type="noConversion"/>
  </si>
  <si>
    <t>肉絲</t>
    <phoneticPr fontId="1" type="noConversion"/>
  </si>
  <si>
    <t>雞蛋</t>
    <phoneticPr fontId="1" type="noConversion"/>
  </si>
  <si>
    <t>蕃茄</t>
    <phoneticPr fontId="1" type="noConversion"/>
  </si>
  <si>
    <t>排骨</t>
    <phoneticPr fontId="1" type="noConversion"/>
  </si>
  <si>
    <t>粉絲</t>
    <phoneticPr fontId="1" type="noConversion"/>
  </si>
  <si>
    <t>糙米</t>
    <phoneticPr fontId="1" type="noConversion"/>
  </si>
  <si>
    <t>洋蔥</t>
  </si>
  <si>
    <t>洋蔥</t>
    <phoneticPr fontId="1" type="noConversion"/>
  </si>
  <si>
    <t>食譜設計:陳采瑜</t>
    <phoneticPr fontId="1" type="noConversion"/>
  </si>
  <si>
    <t>時蔬青菜</t>
    <phoneticPr fontId="1" type="noConversion"/>
  </si>
  <si>
    <t>糙米飯</t>
    <phoneticPr fontId="1" type="noConversion"/>
  </si>
  <si>
    <t>有機蔬菜</t>
    <phoneticPr fontId="1" type="noConversion"/>
  </si>
  <si>
    <t>五</t>
    <phoneticPr fontId="1" type="noConversion"/>
  </si>
  <si>
    <t>肉片</t>
    <phoneticPr fontId="1" type="noConversion"/>
  </si>
  <si>
    <t>香菇</t>
    <phoneticPr fontId="1" type="noConversion"/>
  </si>
  <si>
    <t>青蔥</t>
    <phoneticPr fontId="1" type="noConversion"/>
  </si>
  <si>
    <t>※每週1次有機蔬菜。</t>
    <phoneticPr fontId="1" type="noConversion"/>
  </si>
  <si>
    <t>※每日供應三菜一湯，若遇特殊情形(如颱風天、缺貨、停水【電】)請校方午秘委員允許廠商更改菜單，謝謝!</t>
    <phoneticPr fontId="1" type="noConversion"/>
  </si>
  <si>
    <t>副 食二</t>
    <phoneticPr fontId="1" type="noConversion"/>
  </si>
  <si>
    <t>豆魚肉蛋類(份)</t>
    <phoneticPr fontId="1" type="noConversion"/>
  </si>
  <si>
    <t>附註</t>
    <phoneticPr fontId="1" type="noConversion"/>
  </si>
  <si>
    <t>油脂類(份)</t>
    <phoneticPr fontId="1" type="noConversion"/>
  </si>
  <si>
    <t>熱量(kcal)</t>
    <phoneticPr fontId="1" type="noConversion"/>
  </si>
  <si>
    <t>1/5</t>
  </si>
  <si>
    <t>冬瓜肉絲湯</t>
    <phoneticPr fontId="1" type="noConversion"/>
  </si>
  <si>
    <t>1/6</t>
  </si>
  <si>
    <t>三</t>
    <phoneticPr fontId="1" type="noConversion"/>
  </si>
  <si>
    <t>1/7</t>
  </si>
  <si>
    <t>四</t>
    <phoneticPr fontId="1" type="noConversion"/>
  </si>
  <si>
    <t>1/12</t>
  </si>
  <si>
    <t>1/19</t>
  </si>
  <si>
    <t>2/18</t>
  </si>
  <si>
    <t>2/23</t>
  </si>
  <si>
    <t>2/24</t>
  </si>
  <si>
    <t xml:space="preserve">執行秘書: </t>
    <phoneticPr fontId="1" type="noConversion"/>
  </si>
  <si>
    <t xml:space="preserve"> 主任:</t>
    <phoneticPr fontId="1" type="noConversion"/>
  </si>
  <si>
    <t>湯</t>
    <phoneticPr fontId="1" type="noConversion"/>
  </si>
  <si>
    <t>五穀根莖類(份)</t>
    <phoneticPr fontId="1" type="noConversion"/>
  </si>
  <si>
    <t>蔬菜類(份)</t>
    <phoneticPr fontId="1" type="noConversion"/>
  </si>
  <si>
    <t>一</t>
    <phoneticPr fontId="1" type="noConversion"/>
  </si>
  <si>
    <t>日期</t>
    <phoneticPr fontId="1" type="noConversion"/>
  </si>
  <si>
    <t>項目</t>
    <phoneticPr fontId="1" type="noConversion"/>
  </si>
  <si>
    <t>菜名/烹調法</t>
    <phoneticPr fontId="1" type="noConversion"/>
  </si>
  <si>
    <t>材料</t>
    <phoneticPr fontId="1" type="noConversion"/>
  </si>
  <si>
    <t>每人(g)</t>
    <phoneticPr fontId="1" type="noConversion"/>
  </si>
  <si>
    <r>
      <t>菜名</t>
    </r>
    <r>
      <rPr>
        <sz val="12"/>
        <rFont val="Times New Roman"/>
        <family val="1"/>
      </rPr>
      <t>/</t>
    </r>
    <r>
      <rPr>
        <sz val="12"/>
        <rFont val="新細明體"/>
        <family val="1"/>
        <charset val="136"/>
      </rPr>
      <t>烹調法</t>
    </r>
    <phoneticPr fontId="1" type="noConversion"/>
  </si>
  <si>
    <t>主食</t>
    <phoneticPr fontId="1" type="noConversion"/>
  </si>
  <si>
    <t>白米飯</t>
    <phoneticPr fontId="1" type="noConversion"/>
  </si>
  <si>
    <t>白米</t>
    <phoneticPr fontId="1" type="noConversion"/>
  </si>
  <si>
    <t>白米</t>
    <phoneticPr fontId="1" type="noConversion"/>
  </si>
  <si>
    <t>主菜</t>
    <phoneticPr fontId="1" type="noConversion"/>
  </si>
  <si>
    <t>蜜汁雞(炒)</t>
    <phoneticPr fontId="1" type="noConversion"/>
  </si>
  <si>
    <t>雞肉</t>
    <phoneticPr fontId="1" type="noConversion"/>
  </si>
  <si>
    <t>肉片</t>
    <phoneticPr fontId="1" type="noConversion"/>
  </si>
  <si>
    <t>里肌肉排</t>
    <phoneticPr fontId="1" type="noConversion"/>
  </si>
  <si>
    <t>黑胡椒腿丁(炒)</t>
    <phoneticPr fontId="1" type="noConversion"/>
  </si>
  <si>
    <t>雞腿丁</t>
    <phoneticPr fontId="1" type="noConversion"/>
  </si>
  <si>
    <t>洋蔥</t>
    <phoneticPr fontId="1" type="noConversion"/>
  </si>
  <si>
    <t>紅蘿蔔</t>
    <phoneticPr fontId="1" type="noConversion"/>
  </si>
  <si>
    <t>副 食一</t>
    <phoneticPr fontId="1" type="noConversion"/>
  </si>
  <si>
    <t>肉絲</t>
    <phoneticPr fontId="1" type="noConversion"/>
  </si>
  <si>
    <t>洋芋肉片(炒)</t>
    <phoneticPr fontId="1" type="noConversion"/>
  </si>
  <si>
    <t>白蘿蔔</t>
    <phoneticPr fontId="1" type="noConversion"/>
  </si>
  <si>
    <t>湯</t>
    <phoneticPr fontId="1" type="noConversion"/>
  </si>
  <si>
    <t>冬瓜</t>
    <phoneticPr fontId="1" type="noConversion"/>
  </si>
  <si>
    <t>山東白</t>
    <phoneticPr fontId="1" type="noConversion"/>
  </si>
  <si>
    <t>雞蛋</t>
    <phoneticPr fontId="1" type="noConversion"/>
  </si>
  <si>
    <t>豆腐</t>
    <phoneticPr fontId="1" type="noConversion"/>
  </si>
  <si>
    <t>水果</t>
    <phoneticPr fontId="1" type="noConversion"/>
  </si>
  <si>
    <t>菜名/烹調法</t>
    <phoneticPr fontId="1" type="noConversion"/>
  </si>
  <si>
    <t>材料</t>
    <phoneticPr fontId="1" type="noConversion"/>
  </si>
  <si>
    <t>每人(g)</t>
    <phoneticPr fontId="1" type="noConversion"/>
  </si>
  <si>
    <t>主食</t>
    <phoneticPr fontId="1" type="noConversion"/>
  </si>
  <si>
    <t>主菜</t>
    <phoneticPr fontId="1" type="noConversion"/>
  </si>
  <si>
    <t>副 食一</t>
    <phoneticPr fontId="1" type="noConversion"/>
  </si>
  <si>
    <t>蛋酥滷白菜(燴)</t>
    <phoneticPr fontId="1" type="noConversion"/>
  </si>
  <si>
    <t>大白菜</t>
    <phoneticPr fontId="1" type="noConversion"/>
  </si>
  <si>
    <t>塔香打拋肉(煮)</t>
    <phoneticPr fontId="1" type="noConversion"/>
  </si>
  <si>
    <t>鳥蛋</t>
    <phoneticPr fontId="1" type="noConversion"/>
  </si>
  <si>
    <r>
      <t xml:space="preserve"> </t>
    </r>
    <r>
      <rPr>
        <sz val="10"/>
        <color indexed="8"/>
        <rFont val="細明體"/>
        <family val="3"/>
        <charset val="136"/>
      </rPr>
      <t>星期一</t>
    </r>
    <phoneticPr fontId="1" type="noConversion"/>
  </si>
  <si>
    <t>星期三</t>
    <phoneticPr fontId="1" type="noConversion"/>
  </si>
  <si>
    <r>
      <t>每人</t>
    </r>
    <r>
      <rPr>
        <sz val="12"/>
        <rFont val="Times New Roman"/>
        <family val="1"/>
      </rPr>
      <t>(g)</t>
    </r>
    <phoneticPr fontId="1" type="noConversion"/>
  </si>
  <si>
    <t>毛豆</t>
    <phoneticPr fontId="1" type="noConversion"/>
  </si>
  <si>
    <t>羅宋燉肉(煮)</t>
    <phoneticPr fontId="1" type="noConversion"/>
  </si>
  <si>
    <t>時蔬青菜</t>
    <phoneticPr fontId="1" type="noConversion"/>
  </si>
  <si>
    <t>蘿蔔玉米湯</t>
    <phoneticPr fontId="1" type="noConversion"/>
  </si>
  <si>
    <t>玉米</t>
    <phoneticPr fontId="1" type="noConversion"/>
  </si>
  <si>
    <t>本公司一律使用國產豬、牛肉食材</t>
    <phoneticPr fontId="1" type="noConversion"/>
  </si>
  <si>
    <t>蕃茄</t>
    <phoneticPr fontId="1" type="noConversion"/>
  </si>
  <si>
    <t>小黃瓜</t>
    <phoneticPr fontId="1" type="noConversion"/>
  </si>
  <si>
    <t>花菜</t>
    <phoneticPr fontId="1" type="noConversion"/>
  </si>
  <si>
    <t>校長：</t>
    <phoneticPr fontId="1" type="noConversion"/>
  </si>
  <si>
    <t>綠豆</t>
    <phoneticPr fontId="1" type="noConversion"/>
  </si>
  <si>
    <t>蘿蔔</t>
    <phoneticPr fontId="1" type="noConversion"/>
  </si>
  <si>
    <t>1/3</t>
    <phoneticPr fontId="1" type="noConversion"/>
  </si>
  <si>
    <t>水果</t>
  </si>
  <si>
    <t>1份</t>
    <phoneticPr fontId="1" type="noConversion"/>
  </si>
  <si>
    <t>全榖雜糧類(份)</t>
    <phoneticPr fontId="1" type="noConversion"/>
  </si>
  <si>
    <t>豆魚蛋肉類(份)</t>
  </si>
  <si>
    <t>乳品類(份)</t>
    <phoneticPr fontId="1" type="noConversion"/>
  </si>
  <si>
    <t>2.5</t>
    <phoneticPr fontId="1" type="noConversion"/>
  </si>
  <si>
    <t>熱量(大卡)</t>
    <phoneticPr fontId="1" type="noConversion"/>
  </si>
  <si>
    <t>※每週1次有機蔬菜。</t>
    <phoneticPr fontId="1" type="noConversion"/>
  </si>
  <si>
    <t>水果</t>
    <phoneticPr fontId="1" type="noConversion"/>
  </si>
  <si>
    <t>其他</t>
    <phoneticPr fontId="1" type="noConversion"/>
  </si>
  <si>
    <t>營養供應比例</t>
    <phoneticPr fontId="1" type="noConversion"/>
  </si>
  <si>
    <t>年級</t>
    <phoneticPr fontId="1" type="noConversion"/>
  </si>
  <si>
    <t>全榖雜糧類(份)</t>
    <phoneticPr fontId="1" type="noConversion"/>
  </si>
  <si>
    <t>乳品類(份)</t>
    <phoneticPr fontId="1" type="noConversion"/>
  </si>
  <si>
    <t>油脂與堅果種子類(份)</t>
    <phoneticPr fontId="1" type="noConversion"/>
  </si>
  <si>
    <t>熱量(大卡)</t>
    <phoneticPr fontId="1" type="noConversion"/>
  </si>
  <si>
    <t>1/4</t>
  </si>
  <si>
    <t>1/9</t>
    <phoneticPr fontId="1" type="noConversion"/>
  </si>
  <si>
    <t>1/10</t>
  </si>
  <si>
    <t>1/11</t>
  </si>
  <si>
    <t>1/16</t>
    <phoneticPr fontId="1" type="noConversion"/>
  </si>
  <si>
    <t>1/13</t>
    <phoneticPr fontId="1" type="noConversion"/>
  </si>
  <si>
    <t>1/17</t>
  </si>
  <si>
    <t>1/18</t>
  </si>
  <si>
    <t>紅蘿蔔</t>
  </si>
  <si>
    <t>洋蔥</t>
    <phoneticPr fontId="1" type="noConversion"/>
  </si>
  <si>
    <t>絞肉</t>
    <phoneticPr fontId="1" type="noConversion"/>
  </si>
  <si>
    <t>高麗菜</t>
    <phoneticPr fontId="1" type="noConversion"/>
  </si>
  <si>
    <t>青蔥</t>
    <phoneticPr fontId="1" type="noConversion"/>
  </si>
  <si>
    <t>油蔥酥</t>
    <phoneticPr fontId="1" type="noConversion"/>
  </si>
  <si>
    <t>1包</t>
    <phoneticPr fontId="1" type="noConversion"/>
  </si>
  <si>
    <t>玉米粒</t>
    <phoneticPr fontId="1" type="noConversion"/>
  </si>
  <si>
    <t>馬鈴薯</t>
    <phoneticPr fontId="1" type="noConversion"/>
  </si>
  <si>
    <t>醬燒鮮魚(炒)</t>
    <phoneticPr fontId="1" type="noConversion"/>
  </si>
  <si>
    <r>
      <t>水鯊</t>
    </r>
    <r>
      <rPr>
        <sz val="10"/>
        <rFont val="新細明體"/>
        <family val="1"/>
        <charset val="136"/>
      </rPr>
      <t>(不包冰)</t>
    </r>
    <phoneticPr fontId="1" type="noConversion"/>
  </si>
  <si>
    <t>九層塔</t>
    <phoneticPr fontId="1" type="noConversion"/>
  </si>
  <si>
    <t>豆腐</t>
    <phoneticPr fontId="1" type="noConversion"/>
  </si>
  <si>
    <t>洋蔥</t>
    <phoneticPr fontId="1" type="noConversion"/>
  </si>
  <si>
    <t>紅蘿蔔炒蛋(炒)</t>
    <phoneticPr fontId="1" type="noConversion"/>
  </si>
  <si>
    <t>雞蛋</t>
  </si>
  <si>
    <t>麵條</t>
    <phoneticPr fontId="1" type="noConversion"/>
  </si>
  <si>
    <t>雞排</t>
    <phoneticPr fontId="1" type="noConversion"/>
  </si>
  <si>
    <t>排丁</t>
    <phoneticPr fontId="1" type="noConversion"/>
  </si>
  <si>
    <t>胸丁</t>
    <phoneticPr fontId="1" type="noConversion"/>
  </si>
  <si>
    <t>地瓜葉、青江菜、菠菜、韭菜花、大.小黃瓜、芥藍、空心菜、雪裡紅、杏菜、油菜、菜豆</t>
  </si>
  <si>
    <t>地瓜葉、青江菜、菠菜、韭菜花、大.小黃瓜、芥藍、空心菜、雪裡紅、杏菜、油菜、菜豆</t>
    <phoneticPr fontId="1" type="noConversion"/>
  </si>
  <si>
    <t>地瓜</t>
    <phoneticPr fontId="1" type="noConversion"/>
  </si>
  <si>
    <t>紅蘿蔔</t>
    <phoneticPr fontId="1" type="noConversion"/>
  </si>
  <si>
    <t>香菇</t>
    <phoneticPr fontId="1" type="noConversion"/>
  </si>
  <si>
    <t>玉米炒蛋(炒)</t>
    <phoneticPr fontId="1" type="noConversion"/>
  </si>
  <si>
    <t>油豆腐</t>
    <phoneticPr fontId="1" type="noConversion"/>
  </si>
  <si>
    <t>滷雞腿(滷)</t>
    <phoneticPr fontId="1" type="noConversion"/>
  </si>
  <si>
    <t>雞腿</t>
  </si>
  <si>
    <t>蕃茄炒蛋(炒)</t>
    <phoneticPr fontId="1" type="noConversion"/>
  </si>
  <si>
    <t>雞蛋</t>
    <phoneticPr fontId="1" type="noConversion"/>
  </si>
  <si>
    <t>蕃茄</t>
    <phoneticPr fontId="1" type="noConversion"/>
  </si>
  <si>
    <t>洋蔥</t>
    <phoneticPr fontId="1" type="noConversion"/>
  </si>
  <si>
    <t>薑絲冬瓜湯</t>
    <phoneticPr fontId="1" type="noConversion"/>
  </si>
  <si>
    <t>薑絲</t>
    <phoneticPr fontId="1" type="noConversion"/>
  </si>
  <si>
    <t>適量</t>
    <phoneticPr fontId="1" type="noConversion"/>
  </si>
  <si>
    <t>二砂</t>
    <phoneticPr fontId="1" type="noConversion"/>
  </si>
  <si>
    <t>海芽蛋花湯</t>
    <phoneticPr fontId="1" type="noConversion"/>
  </si>
  <si>
    <t>海帶芽</t>
    <phoneticPr fontId="1" type="noConversion"/>
  </si>
  <si>
    <t>滷雞排(滷)</t>
    <phoneticPr fontId="1" type="noConversion"/>
  </si>
  <si>
    <t>絞肉</t>
    <phoneticPr fontId="1" type="noConversion"/>
  </si>
  <si>
    <t>豆腐</t>
    <phoneticPr fontId="1" type="noConversion"/>
  </si>
  <si>
    <t>冬瓜魚丸湯</t>
    <phoneticPr fontId="1" type="noConversion"/>
  </si>
  <si>
    <t>魚丸</t>
    <phoneticPr fontId="1" type="noConversion"/>
  </si>
  <si>
    <t>豆干</t>
    <phoneticPr fontId="1" type="noConversion"/>
  </si>
  <si>
    <t>客家小炒(炒)</t>
    <phoneticPr fontId="1" type="noConversion"/>
  </si>
  <si>
    <t>芹菜</t>
    <phoneticPr fontId="1" type="noConversion"/>
  </si>
  <si>
    <t>大黃瓜</t>
    <phoneticPr fontId="1" type="noConversion"/>
  </si>
  <si>
    <t>龍骨</t>
    <phoneticPr fontId="1" type="noConversion"/>
  </si>
  <si>
    <t>豆干</t>
  </si>
  <si>
    <t>關東煮(煮)</t>
    <phoneticPr fontId="1" type="noConversion"/>
  </si>
  <si>
    <t>黑輪條</t>
    <phoneticPr fontId="1" type="noConversion"/>
  </si>
  <si>
    <t>南瓜</t>
    <phoneticPr fontId="1" type="noConversion"/>
  </si>
  <si>
    <t>黃瓜</t>
    <phoneticPr fontId="1" type="noConversion"/>
  </si>
  <si>
    <t>黃瓜雞湯</t>
    <phoneticPr fontId="1" type="noConversion"/>
  </si>
  <si>
    <r>
      <t>2</t>
    </r>
    <r>
      <rPr>
        <sz val="12"/>
        <color indexed="8"/>
        <rFont val="細明體"/>
        <family val="3"/>
        <charset val="136"/>
      </rPr>
      <t>月</t>
    </r>
    <r>
      <rPr>
        <sz val="12"/>
        <color indexed="8"/>
        <rFont val="新細明體"/>
        <family val="1"/>
        <charset val="136"/>
      </rPr>
      <t>13</t>
    </r>
    <r>
      <rPr>
        <sz val="12"/>
        <color indexed="8"/>
        <rFont val="細明體"/>
        <family val="3"/>
        <charset val="136"/>
      </rPr>
      <t>日</t>
    </r>
    <phoneticPr fontId="1" type="noConversion"/>
  </si>
  <si>
    <r>
      <t>2</t>
    </r>
    <r>
      <rPr>
        <sz val="12"/>
        <color indexed="8"/>
        <rFont val="細明體"/>
        <family val="3"/>
        <charset val="136"/>
      </rPr>
      <t>月</t>
    </r>
    <r>
      <rPr>
        <sz val="12"/>
        <color indexed="8"/>
        <rFont val="新細明體"/>
        <family val="1"/>
        <charset val="136"/>
      </rPr>
      <t>14</t>
    </r>
    <r>
      <rPr>
        <sz val="12"/>
        <color indexed="8"/>
        <rFont val="細明體"/>
        <family val="3"/>
        <charset val="136"/>
      </rPr>
      <t>日</t>
    </r>
    <phoneticPr fontId="1" type="noConversion"/>
  </si>
  <si>
    <r>
      <t>2</t>
    </r>
    <r>
      <rPr>
        <sz val="12"/>
        <color indexed="8"/>
        <rFont val="細明體"/>
        <family val="3"/>
        <charset val="136"/>
      </rPr>
      <t>月</t>
    </r>
    <r>
      <rPr>
        <sz val="12"/>
        <color indexed="8"/>
        <rFont val="新細明體"/>
        <family val="1"/>
        <charset val="136"/>
      </rPr>
      <t>15</t>
    </r>
    <r>
      <rPr>
        <sz val="12"/>
        <color indexed="8"/>
        <rFont val="細明體"/>
        <family val="3"/>
        <charset val="136"/>
      </rPr>
      <t>日</t>
    </r>
    <phoneticPr fontId="1" type="noConversion"/>
  </si>
  <si>
    <r>
      <t>2</t>
    </r>
    <r>
      <rPr>
        <sz val="12"/>
        <color indexed="8"/>
        <rFont val="細明體"/>
        <family val="3"/>
        <charset val="136"/>
      </rPr>
      <t>月</t>
    </r>
    <r>
      <rPr>
        <sz val="12"/>
        <color indexed="8"/>
        <rFont val="新細明體"/>
        <family val="1"/>
        <charset val="136"/>
      </rPr>
      <t>16</t>
    </r>
    <r>
      <rPr>
        <sz val="12"/>
        <color indexed="8"/>
        <rFont val="細明體"/>
        <family val="3"/>
        <charset val="136"/>
      </rPr>
      <t>日</t>
    </r>
    <phoneticPr fontId="1" type="noConversion"/>
  </si>
  <si>
    <r>
      <t>2</t>
    </r>
    <r>
      <rPr>
        <sz val="12"/>
        <color indexed="8"/>
        <rFont val="細明體"/>
        <family val="3"/>
        <charset val="136"/>
      </rPr>
      <t>月</t>
    </r>
    <r>
      <rPr>
        <sz val="12"/>
        <color indexed="8"/>
        <rFont val="新細明體"/>
        <family val="1"/>
        <charset val="136"/>
      </rPr>
      <t>17</t>
    </r>
    <r>
      <rPr>
        <sz val="12"/>
        <color indexed="8"/>
        <rFont val="細明體"/>
        <family val="3"/>
        <charset val="136"/>
      </rPr>
      <t>日</t>
    </r>
    <phoneticPr fontId="1" type="noConversion"/>
  </si>
  <si>
    <t>金針菇</t>
    <phoneticPr fontId="22" type="noConversion"/>
  </si>
  <si>
    <t>豬肉</t>
  </si>
  <si>
    <t>海芽</t>
    <phoneticPr fontId="22" type="noConversion"/>
  </si>
  <si>
    <t>全雞</t>
    <phoneticPr fontId="1" type="noConversion"/>
  </si>
  <si>
    <t>水鯊(不包冰)</t>
    <phoneticPr fontId="1" type="noConversion"/>
  </si>
  <si>
    <t>玉米粒</t>
    <phoneticPr fontId="22" type="noConversion"/>
  </si>
  <si>
    <t>芝麻</t>
    <phoneticPr fontId="1" type="noConversion"/>
  </si>
  <si>
    <t>魚丸</t>
    <phoneticPr fontId="22" type="noConversion"/>
  </si>
  <si>
    <t>木耳</t>
    <phoneticPr fontId="1" type="noConversion"/>
  </si>
  <si>
    <t>酸辣什錦(燴)</t>
    <phoneticPr fontId="1" type="noConversion"/>
  </si>
  <si>
    <t>海根干片(炒)</t>
    <phoneticPr fontId="1" type="noConversion"/>
  </si>
  <si>
    <t>海帶根</t>
  </si>
  <si>
    <t>什錦青江菜(炒)</t>
    <phoneticPr fontId="1" type="noConversion"/>
  </si>
  <si>
    <t>青江菜</t>
    <phoneticPr fontId="1" type="noConversion"/>
  </si>
  <si>
    <t>田園蔬菜羹(煮)</t>
    <phoneticPr fontId="1" type="noConversion"/>
  </si>
  <si>
    <t>金針菇</t>
  </si>
  <si>
    <t>山東白</t>
  </si>
  <si>
    <t>豆瓣醬</t>
    <phoneticPr fontId="1" type="noConversion"/>
  </si>
  <si>
    <t>時蔬青菜</t>
  </si>
  <si>
    <t>深色青菜</t>
  </si>
  <si>
    <t>有機蔬菜</t>
    <phoneticPr fontId="1" type="noConversion"/>
  </si>
  <si>
    <t>高麗菜、絲瓜、大白菜、豆芽菜、鵝白菜、西芹</t>
  </si>
  <si>
    <t>蘿蔔豆皮湯</t>
    <phoneticPr fontId="1" type="noConversion"/>
  </si>
  <si>
    <t>蘿蔔</t>
    <phoneticPr fontId="1" type="noConversion"/>
  </si>
  <si>
    <t>豆包</t>
    <phoneticPr fontId="1" type="noConversion"/>
  </si>
  <si>
    <t>水果類(份)</t>
  </si>
  <si>
    <t>油脂與堅果種子類(份)</t>
  </si>
  <si>
    <t>乳品類(份)</t>
  </si>
  <si>
    <t>總熱量</t>
  </si>
  <si>
    <t>營養師:陳采瑜</t>
  </si>
  <si>
    <t>廠商電話:08-73369730</t>
  </si>
  <si>
    <t>日期</t>
    <phoneticPr fontId="1" type="noConversion"/>
  </si>
  <si>
    <t>星期一</t>
    <phoneticPr fontId="1" type="noConversion"/>
  </si>
  <si>
    <t>星期三</t>
    <phoneticPr fontId="1" type="noConversion"/>
  </si>
  <si>
    <t>項目</t>
    <phoneticPr fontId="1" type="noConversion"/>
  </si>
  <si>
    <t>食材</t>
    <phoneticPr fontId="1" type="noConversion"/>
  </si>
  <si>
    <t>白米</t>
    <phoneticPr fontId="1" type="noConversion"/>
  </si>
  <si>
    <t>糙米飯</t>
    <phoneticPr fontId="1" type="noConversion"/>
  </si>
  <si>
    <t>大滷飯羹(炒)</t>
    <phoneticPr fontId="1" type="noConversion"/>
  </si>
  <si>
    <t>糙米</t>
    <phoneticPr fontId="1" type="noConversion"/>
  </si>
  <si>
    <t>木耳</t>
    <phoneticPr fontId="1" type="noConversion"/>
  </si>
  <si>
    <t>冬瓜肉丁(滷)</t>
    <phoneticPr fontId="1" type="noConversion"/>
  </si>
  <si>
    <t>肉丁</t>
    <phoneticPr fontId="1" type="noConversion"/>
  </si>
  <si>
    <t>雞肉</t>
    <phoneticPr fontId="1" type="noConversion"/>
  </si>
  <si>
    <t>鐵板豬柳(炒)</t>
    <phoneticPr fontId="1" type="noConversion"/>
  </si>
  <si>
    <t xml:space="preserve">地瓜 </t>
    <phoneticPr fontId="1" type="noConversion"/>
  </si>
  <si>
    <t>筍絲</t>
    <phoneticPr fontId="1" type="noConversion"/>
  </si>
  <si>
    <t>豆芽</t>
  </si>
  <si>
    <t>高麗菜</t>
    <phoneticPr fontId="1" type="noConversion"/>
  </si>
  <si>
    <t>金針菇</t>
    <phoneticPr fontId="1" type="noConversion"/>
  </si>
  <si>
    <t>副 食一</t>
  </si>
  <si>
    <t>甜薯炒蛋(炒)</t>
    <phoneticPr fontId="1" type="noConversion"/>
  </si>
  <si>
    <t>甜薯</t>
    <phoneticPr fontId="1" type="noConversion"/>
  </si>
  <si>
    <t>咖哩豆腐(煮)</t>
    <phoneticPr fontId="1" type="noConversion"/>
  </si>
  <si>
    <t>紅蘿蔔</t>
    <phoneticPr fontId="1" type="noConversion"/>
  </si>
  <si>
    <t>芹菜黑輪(拌)</t>
    <phoneticPr fontId="1" type="noConversion"/>
  </si>
  <si>
    <t>芹菜</t>
    <phoneticPr fontId="1" type="noConversion"/>
  </si>
  <si>
    <t>鮮炒玉米</t>
    <phoneticPr fontId="1" type="noConversion"/>
  </si>
  <si>
    <t>豆腐</t>
    <phoneticPr fontId="1" type="noConversion"/>
  </si>
  <si>
    <t>蔥燒肉片(炒)</t>
    <phoneticPr fontId="1" type="noConversion"/>
  </si>
  <si>
    <t>黑輪</t>
    <phoneticPr fontId="1" type="noConversion"/>
  </si>
  <si>
    <t>毛豆</t>
    <phoneticPr fontId="1" type="noConversion"/>
  </si>
  <si>
    <t>肉片</t>
    <phoneticPr fontId="1" type="noConversion"/>
  </si>
  <si>
    <t>青蔥</t>
    <phoneticPr fontId="1" type="noConversion"/>
  </si>
  <si>
    <t>副 食三</t>
  </si>
  <si>
    <t>時蔬青菜</t>
    <phoneticPr fontId="1" type="noConversion"/>
  </si>
  <si>
    <t>深色青菜</t>
    <phoneticPr fontId="1" type="noConversion"/>
  </si>
  <si>
    <t>有機蔬菜</t>
  </si>
  <si>
    <t>湯</t>
  </si>
  <si>
    <t>蘿蔔排骨湯</t>
    <phoneticPr fontId="1" type="noConversion"/>
  </si>
  <si>
    <t>龍骨</t>
    <phoneticPr fontId="1" type="noConversion"/>
  </si>
  <si>
    <t>雞蛋</t>
    <phoneticPr fontId="1" type="noConversion"/>
  </si>
  <si>
    <t>適量</t>
    <phoneticPr fontId="1" type="noConversion"/>
  </si>
  <si>
    <t>營養供應比例</t>
  </si>
  <si>
    <t>年級</t>
    <phoneticPr fontId="1" type="noConversion"/>
  </si>
  <si>
    <t>全榖雜糧類(份)</t>
    <phoneticPr fontId="1" type="noConversion"/>
  </si>
  <si>
    <t>水果類(份)</t>
    <phoneticPr fontId="1" type="noConversion"/>
  </si>
  <si>
    <t>油脂與堅果種子類(份)</t>
    <phoneticPr fontId="1" type="noConversion"/>
  </si>
  <si>
    <t>熱量</t>
  </si>
  <si>
    <t>副菜</t>
    <phoneticPr fontId="1" type="noConversion"/>
  </si>
  <si>
    <t>2.5</t>
    <phoneticPr fontId="1" type="noConversion"/>
  </si>
  <si>
    <t>水果(份)</t>
    <phoneticPr fontId="1" type="noConversion"/>
  </si>
  <si>
    <t>放假了…</t>
    <phoneticPr fontId="1" type="noConversion"/>
  </si>
  <si>
    <t>2/13</t>
    <phoneticPr fontId="1" type="noConversion"/>
  </si>
  <si>
    <t>2/14</t>
  </si>
  <si>
    <t>2/15</t>
  </si>
  <si>
    <t>2/16</t>
  </si>
  <si>
    <t>2/17</t>
  </si>
  <si>
    <t>2/20</t>
    <phoneticPr fontId="1" type="noConversion"/>
  </si>
  <si>
    <t>2/21</t>
  </si>
  <si>
    <t>2/22</t>
  </si>
  <si>
    <t>三</t>
    <phoneticPr fontId="1" type="noConversion"/>
  </si>
  <si>
    <t>鍋燒拉麵(煮)</t>
    <phoneticPr fontId="1" type="noConversion"/>
  </si>
  <si>
    <t>雞蛋</t>
    <phoneticPr fontId="1" type="noConversion"/>
  </si>
  <si>
    <t>海帶結</t>
    <phoneticPr fontId="1" type="noConversion"/>
  </si>
  <si>
    <t>牛奶</t>
    <phoneticPr fontId="1" type="noConversion"/>
  </si>
  <si>
    <t>200ml</t>
    <phoneticPr fontId="1" type="noConversion"/>
  </si>
  <si>
    <t>豆奶</t>
    <phoneticPr fontId="1" type="noConversion"/>
  </si>
  <si>
    <t>六</t>
    <phoneticPr fontId="1" type="noConversion"/>
  </si>
  <si>
    <t>綠豆湯</t>
    <phoneticPr fontId="1" type="noConversion"/>
  </si>
  <si>
    <t>玉米濃湯</t>
    <phoneticPr fontId="1" type="noConversion"/>
  </si>
  <si>
    <r>
      <t>2</t>
    </r>
    <r>
      <rPr>
        <sz val="12"/>
        <color indexed="8"/>
        <rFont val="細明體"/>
        <family val="3"/>
        <charset val="136"/>
      </rPr>
      <t>月</t>
    </r>
    <r>
      <rPr>
        <sz val="12"/>
        <color indexed="8"/>
        <rFont val="新細明體"/>
        <family val="1"/>
        <charset val="136"/>
      </rPr>
      <t>18</t>
    </r>
    <r>
      <rPr>
        <sz val="12"/>
        <color indexed="8"/>
        <rFont val="細明體"/>
        <family val="3"/>
        <charset val="136"/>
      </rPr>
      <t>日</t>
    </r>
    <phoneticPr fontId="1" type="noConversion"/>
  </si>
  <si>
    <t>味噌</t>
    <phoneticPr fontId="1" type="noConversion"/>
  </si>
  <si>
    <t>柴魚</t>
    <phoneticPr fontId="1" type="noConversion"/>
  </si>
  <si>
    <t>2.5</t>
    <phoneticPr fontId="1" type="noConversion"/>
  </si>
  <si>
    <t xml:space="preserve"> 星期六</t>
    <phoneticPr fontId="1" type="noConversion"/>
  </si>
  <si>
    <t>阿婆肉片湯</t>
    <phoneticPr fontId="1" type="noConversion"/>
  </si>
  <si>
    <t>肉片</t>
  </si>
  <si>
    <t>高麗菜</t>
  </si>
  <si>
    <t>芫荽</t>
  </si>
  <si>
    <t>醬油</t>
  </si>
  <si>
    <t>適量</t>
  </si>
  <si>
    <t>咕咕雞(炸)</t>
    <phoneticPr fontId="1" type="noConversion"/>
  </si>
  <si>
    <t>肉片滷(煮)</t>
    <phoneticPr fontId="1" type="noConversion"/>
  </si>
  <si>
    <t>豆豉雞丁(炒)</t>
    <phoneticPr fontId="1" type="noConversion"/>
  </si>
  <si>
    <t>胡蘿蔔</t>
    <phoneticPr fontId="1" type="noConversion"/>
  </si>
  <si>
    <t>肉包</t>
    <phoneticPr fontId="1" type="noConversion"/>
  </si>
  <si>
    <t>肉包(蒸)</t>
    <phoneticPr fontId="1" type="noConversion"/>
  </si>
  <si>
    <t>地瓜</t>
    <phoneticPr fontId="1" type="noConversion"/>
  </si>
  <si>
    <t>粉圓</t>
    <phoneticPr fontId="1" type="noConversion"/>
  </si>
  <si>
    <t>貳砂</t>
    <phoneticPr fontId="1" type="noConversion"/>
  </si>
  <si>
    <t>酸辣湯麵</t>
    <phoneticPr fontId="1" type="noConversion"/>
  </si>
  <si>
    <t>洋蔥</t>
    <phoneticPr fontId="1" type="noConversion"/>
  </si>
  <si>
    <t>咖哩燴飯</t>
    <phoneticPr fontId="1" type="noConversion"/>
  </si>
  <si>
    <t>蘿蔔排骨湯</t>
    <phoneticPr fontId="1" type="noConversion"/>
  </si>
  <si>
    <t>五香滷鳥蛋</t>
    <phoneticPr fontId="1" type="noConversion"/>
  </si>
  <si>
    <t>鳥蛋</t>
    <phoneticPr fontId="1" type="noConversion"/>
  </si>
  <si>
    <t>豆干</t>
    <phoneticPr fontId="1" type="noConversion"/>
  </si>
  <si>
    <t>蔥爆雞片(炒)</t>
    <phoneticPr fontId="1" type="noConversion"/>
  </si>
  <si>
    <t>蔥段</t>
    <phoneticPr fontId="1" type="noConversion"/>
  </si>
  <si>
    <t>羅勒豬柳(煮)</t>
    <phoneticPr fontId="1" type="noConversion"/>
  </si>
  <si>
    <t>豬肉條</t>
    <phoneticPr fontId="1" type="noConversion"/>
  </si>
  <si>
    <t>豆薯</t>
    <phoneticPr fontId="1" type="noConversion"/>
  </si>
  <si>
    <t>豬肉片</t>
    <phoneticPr fontId="1" type="noConversion"/>
  </si>
  <si>
    <t>山東白</t>
    <phoneticPr fontId="1" type="noConversion"/>
  </si>
  <si>
    <t>排骨</t>
    <phoneticPr fontId="1" type="noConversion"/>
  </si>
  <si>
    <t>玉米</t>
    <phoneticPr fontId="1" type="noConversion"/>
  </si>
  <si>
    <t>味噌蔬菜湯</t>
    <phoneticPr fontId="1" type="noConversion"/>
  </si>
  <si>
    <t>瓜仔素肉(煮)</t>
    <phoneticPr fontId="1" type="noConversion"/>
  </si>
  <si>
    <t>醬碎瓜</t>
    <phoneticPr fontId="1" type="noConversion"/>
  </si>
  <si>
    <t>素絞肉</t>
    <phoneticPr fontId="1" type="noConversion"/>
  </si>
  <si>
    <t>泡菜豆腐湯</t>
    <phoneticPr fontId="1" type="noConversion"/>
  </si>
  <si>
    <t>韓式泡菜</t>
    <phoneticPr fontId="1" type="noConversion"/>
  </si>
  <si>
    <t>地瓜粉圓湯</t>
    <phoneticPr fontId="1" type="noConversion"/>
  </si>
  <si>
    <t>絞肉</t>
    <phoneticPr fontId="1" type="noConversion"/>
  </si>
  <si>
    <t>肉片高麗菜(炒)</t>
    <phoneticPr fontId="1" type="noConversion"/>
  </si>
  <si>
    <t>肉片</t>
    <phoneticPr fontId="1" type="noConversion"/>
  </si>
  <si>
    <r>
      <t>木須魚(</t>
    </r>
    <r>
      <rPr>
        <sz val="12"/>
        <rFont val="新細明體"/>
        <family val="1"/>
        <charset val="136"/>
      </rPr>
      <t>燴)</t>
    </r>
    <phoneticPr fontId="1" type="noConversion"/>
  </si>
  <si>
    <r>
      <t>紅</t>
    </r>
    <r>
      <rPr>
        <sz val="12"/>
        <rFont val="新細明體"/>
        <family val="1"/>
        <charset val="136"/>
      </rPr>
      <t>蘿蔔炒蛋(炒)</t>
    </r>
    <phoneticPr fontId="1" type="noConversion"/>
  </si>
  <si>
    <r>
      <rPr>
        <sz val="12"/>
        <rFont val="新細明體"/>
        <family val="1"/>
        <charset val="136"/>
      </rPr>
      <t>豆魚肉蛋類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</si>
  <si>
    <r>
      <rPr>
        <sz val="12"/>
        <rFont val="新細明體"/>
        <family val="1"/>
        <charset val="136"/>
      </rPr>
      <t>蔬菜類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</si>
  <si>
    <t>玉米排骨湯</t>
    <phoneticPr fontId="1" type="noConversion"/>
  </si>
  <si>
    <r>
      <rPr>
        <sz val="12"/>
        <rFont val="新細明體"/>
        <family val="1"/>
        <charset val="136"/>
      </rPr>
      <t>白色青菜</t>
    </r>
    <phoneticPr fontId="1" type="noConversion"/>
  </si>
  <si>
    <r>
      <t>供應人數：</t>
    </r>
    <r>
      <rPr>
        <sz val="12"/>
        <rFont val="Times New Roman"/>
        <family val="1"/>
      </rPr>
      <t xml:space="preserve">               </t>
    </r>
    <r>
      <rPr>
        <sz val="12"/>
        <rFont val="新細明體"/>
        <family val="1"/>
        <charset val="136"/>
      </rPr>
      <t>人</t>
    </r>
    <r>
      <rPr>
        <sz val="12"/>
        <rFont val="Times New Roman"/>
        <family val="1"/>
      </rPr>
      <t xml:space="preserve">                </t>
    </r>
    <r>
      <rPr>
        <sz val="12"/>
        <rFont val="新細明體"/>
        <family val="1"/>
        <charset val="136"/>
      </rPr>
      <t>供應廠商</t>
    </r>
    <r>
      <rPr>
        <sz val="12"/>
        <rFont val="Times New Roman"/>
        <family val="1"/>
      </rPr>
      <t>:</t>
    </r>
    <r>
      <rPr>
        <sz val="12"/>
        <rFont val="新細明體"/>
        <family val="1"/>
        <charset val="136"/>
      </rPr>
      <t>晶品食品有限公司</t>
    </r>
  </si>
  <si>
    <r>
      <t xml:space="preserve"> </t>
    </r>
    <r>
      <rPr>
        <sz val="12"/>
        <rFont val="細明體"/>
        <family val="3"/>
        <charset val="136"/>
      </rPr>
      <t>星期四</t>
    </r>
  </si>
  <si>
    <r>
      <t>菜名</t>
    </r>
    <r>
      <rPr>
        <sz val="12"/>
        <rFont val="Times New Roman"/>
        <family val="1"/>
      </rPr>
      <t>/</t>
    </r>
    <r>
      <rPr>
        <sz val="12"/>
        <rFont val="新細明體"/>
        <family val="1"/>
        <charset val="136"/>
      </rPr>
      <t>烹調法</t>
    </r>
    <phoneticPr fontId="1" type="noConversion"/>
  </si>
  <si>
    <r>
      <t>每人</t>
    </r>
    <r>
      <rPr>
        <sz val="12"/>
        <rFont val="Times New Roman"/>
        <family val="1"/>
      </rPr>
      <t>(g)</t>
    </r>
    <phoneticPr fontId="1" type="noConversion"/>
  </si>
  <si>
    <r>
      <t>學校採購量</t>
    </r>
    <r>
      <rPr>
        <sz val="10"/>
        <rFont val="Times New Roman"/>
        <family val="1"/>
      </rPr>
      <t>(kg)</t>
    </r>
  </si>
  <si>
    <r>
      <t>咕咕雞(</t>
    </r>
    <r>
      <rPr>
        <sz val="12"/>
        <rFont val="新細明體"/>
        <family val="1"/>
        <charset val="136"/>
      </rPr>
      <t>炸)</t>
    </r>
    <phoneticPr fontId="1" type="noConversion"/>
  </si>
  <si>
    <r>
      <t>豆魚蛋肉類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</si>
  <si>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蔬菜類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</si>
  <si>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供應人數：</t>
    </r>
    <r>
      <rPr>
        <sz val="12"/>
        <rFont val="Times New Roman"/>
        <family val="1"/>
      </rPr>
      <t xml:space="preserve">               </t>
    </r>
    <r>
      <rPr>
        <sz val="12"/>
        <rFont val="標楷體"/>
        <family val="4"/>
        <charset val="136"/>
      </rPr>
      <t>人</t>
    </r>
    <r>
      <rPr>
        <sz val="12"/>
        <rFont val="Times New Roman"/>
        <family val="1"/>
      </rPr>
      <t xml:space="preserve">                </t>
    </r>
    <r>
      <rPr>
        <sz val="12"/>
        <rFont val="標楷體"/>
        <family val="4"/>
        <charset val="136"/>
      </rPr>
      <t>供應廠商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晶品食品有限公司</t>
    </r>
    <phoneticPr fontId="1" type="noConversion"/>
  </si>
  <si>
    <r>
      <t>1</t>
    </r>
    <r>
      <rPr>
        <sz val="12"/>
        <rFont val="細明體"/>
        <family val="3"/>
        <charset val="136"/>
      </rPr>
      <t>月</t>
    </r>
    <r>
      <rPr>
        <sz val="12"/>
        <rFont val="新細明體"/>
        <family val="1"/>
        <charset val="136"/>
      </rPr>
      <t>16</t>
    </r>
    <r>
      <rPr>
        <sz val="12"/>
        <rFont val="細明體"/>
        <family val="3"/>
        <charset val="136"/>
      </rPr>
      <t>日</t>
    </r>
    <phoneticPr fontId="1" type="noConversion"/>
  </si>
  <si>
    <r>
      <t xml:space="preserve"> </t>
    </r>
    <r>
      <rPr>
        <sz val="10"/>
        <rFont val="細明體"/>
        <family val="3"/>
        <charset val="136"/>
      </rPr>
      <t>星期一</t>
    </r>
    <phoneticPr fontId="1" type="noConversion"/>
  </si>
  <si>
    <r>
      <t>1</t>
    </r>
    <r>
      <rPr>
        <sz val="12"/>
        <rFont val="細明體"/>
        <family val="3"/>
        <charset val="136"/>
      </rPr>
      <t>月</t>
    </r>
    <r>
      <rPr>
        <sz val="12"/>
        <rFont val="新細明體"/>
        <family val="1"/>
        <charset val="136"/>
      </rPr>
      <t>17</t>
    </r>
    <r>
      <rPr>
        <sz val="12"/>
        <rFont val="細明體"/>
        <family val="3"/>
        <charset val="136"/>
      </rPr>
      <t>日</t>
    </r>
    <phoneticPr fontId="1" type="noConversion"/>
  </si>
  <si>
    <r>
      <t xml:space="preserve"> </t>
    </r>
    <r>
      <rPr>
        <sz val="10"/>
        <rFont val="細明體"/>
        <family val="3"/>
        <charset val="136"/>
      </rPr>
      <t>星期二</t>
    </r>
  </si>
  <si>
    <r>
      <t>1</t>
    </r>
    <r>
      <rPr>
        <sz val="12"/>
        <rFont val="細明體"/>
        <family val="3"/>
        <charset val="136"/>
      </rPr>
      <t>月</t>
    </r>
    <r>
      <rPr>
        <sz val="12"/>
        <rFont val="新細明體"/>
        <family val="1"/>
        <charset val="136"/>
      </rPr>
      <t>19</t>
    </r>
    <r>
      <rPr>
        <sz val="12"/>
        <rFont val="細明體"/>
        <family val="3"/>
        <charset val="136"/>
      </rPr>
      <t>日</t>
    </r>
    <phoneticPr fontId="1" type="noConversion"/>
  </si>
  <si>
    <r>
      <t xml:space="preserve"> </t>
    </r>
    <r>
      <rPr>
        <sz val="10"/>
        <rFont val="細明體"/>
        <family val="3"/>
        <charset val="136"/>
      </rPr>
      <t>星期四</t>
    </r>
  </si>
  <si>
    <r>
      <t>菜名</t>
    </r>
    <r>
      <rPr>
        <sz val="12"/>
        <rFont val="Times New Roman"/>
        <family val="1"/>
      </rPr>
      <t>/</t>
    </r>
    <r>
      <rPr>
        <sz val="12"/>
        <rFont val="新細明體"/>
        <family val="1"/>
        <charset val="136"/>
      </rPr>
      <t>烹調法</t>
    </r>
    <phoneticPr fontId="1" type="noConversion"/>
  </si>
  <si>
    <r>
      <t>每人</t>
    </r>
    <r>
      <rPr>
        <sz val="12"/>
        <rFont val="Times New Roman"/>
        <family val="1"/>
      </rPr>
      <t>(g)</t>
    </r>
    <phoneticPr fontId="1" type="noConversion"/>
  </si>
  <si>
    <r>
      <t>毛豆</t>
    </r>
    <r>
      <rPr>
        <sz val="12"/>
        <rFont val="新細明體"/>
        <family val="1"/>
        <charset val="136"/>
      </rPr>
      <t>炒豆干(炒)</t>
    </r>
    <phoneticPr fontId="1" type="noConversion"/>
  </si>
  <si>
    <r>
      <t>豆干</t>
    </r>
    <r>
      <rPr>
        <sz val="12"/>
        <rFont val="新細明體"/>
        <family val="1"/>
        <charset val="136"/>
      </rPr>
      <t>丁</t>
    </r>
    <phoneticPr fontId="1" type="noConversion"/>
  </si>
  <si>
    <r>
      <t>醬</t>
    </r>
    <r>
      <rPr>
        <sz val="12"/>
        <rFont val="新細明體"/>
        <family val="1"/>
        <charset val="136"/>
      </rPr>
      <t>燒豆腐(煮)</t>
    </r>
    <phoneticPr fontId="1" type="noConversion"/>
  </si>
  <si>
    <r>
      <t>蔬菜類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</si>
  <si>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水果類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</si>
  <si>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rPr>
        <sz val="12"/>
        <rFont val="新細明體"/>
        <family val="1"/>
        <charset val="136"/>
      </rPr>
      <t>香煎豬排(煎)</t>
    </r>
    <phoneticPr fontId="1" type="noConversion"/>
  </si>
  <si>
    <r>
      <rPr>
        <sz val="12"/>
        <rFont val="新細明體"/>
        <family val="1"/>
        <charset val="136"/>
      </rPr>
      <t>香菇燒油腐(煮)</t>
    </r>
    <phoneticPr fontId="1" type="noConversion"/>
  </si>
  <si>
    <t>什錦炒麵(炒)</t>
    <phoneticPr fontId="1" type="noConversion"/>
  </si>
  <si>
    <t>麵條</t>
    <phoneticPr fontId="1" type="noConversion"/>
  </si>
  <si>
    <t xml:space="preserve">1 月 13 日  </t>
    <phoneticPr fontId="1" type="noConversion"/>
  </si>
  <si>
    <t xml:space="preserve"> 星期五</t>
    <phoneticPr fontId="1" type="noConversion"/>
  </si>
  <si>
    <t xml:space="preserve"> 星期四</t>
    <phoneticPr fontId="1" type="noConversion"/>
  </si>
  <si>
    <t xml:space="preserve">1 月 12 日  </t>
    <phoneticPr fontId="1" type="noConversion"/>
  </si>
  <si>
    <t xml:space="preserve"> 星期三</t>
    <phoneticPr fontId="1" type="noConversion"/>
  </si>
  <si>
    <t xml:space="preserve">1 月 10 日   </t>
    <phoneticPr fontId="1" type="noConversion"/>
  </si>
  <si>
    <t>星期二</t>
    <phoneticPr fontId="1" type="noConversion"/>
  </si>
  <si>
    <t xml:space="preserve">1 月9 日   </t>
    <phoneticPr fontId="1" type="noConversion"/>
  </si>
  <si>
    <t>星期一</t>
    <phoneticPr fontId="1" type="noConversion"/>
  </si>
  <si>
    <t xml:space="preserve">1 月3 日  </t>
    <phoneticPr fontId="1" type="noConversion"/>
  </si>
  <si>
    <t xml:space="preserve"> 星期二</t>
    <phoneticPr fontId="1" type="noConversion"/>
  </si>
  <si>
    <t xml:space="preserve"> </t>
    <phoneticPr fontId="1" type="noConversion"/>
  </si>
  <si>
    <t>1 月 6 日</t>
    <phoneticPr fontId="1" type="noConversion"/>
  </si>
  <si>
    <t xml:space="preserve">1 月 7 日  </t>
    <phoneticPr fontId="1" type="noConversion"/>
  </si>
  <si>
    <t xml:space="preserve"> 星期五 </t>
    <phoneticPr fontId="1" type="noConversion"/>
  </si>
  <si>
    <t xml:space="preserve"> 星期六</t>
    <phoneticPr fontId="1" type="noConversion"/>
  </si>
  <si>
    <t>星期四</t>
    <phoneticPr fontId="1" type="noConversion"/>
  </si>
  <si>
    <t>星期三</t>
    <phoneticPr fontId="1" type="noConversion"/>
  </si>
  <si>
    <t xml:space="preserve">晶品食品有限公司     111年1-2月份  新園國中午餐菜單   </t>
    <phoneticPr fontId="1" type="noConversion"/>
  </si>
  <si>
    <t>麥克雞塊</t>
    <phoneticPr fontId="1" type="noConversion"/>
  </si>
  <si>
    <t>炸雞塊(炸)</t>
    <phoneticPr fontId="1" type="noConversion"/>
  </si>
  <si>
    <t>200ml</t>
    <phoneticPr fontId="1" type="noConversion"/>
  </si>
  <si>
    <t>烤地瓜</t>
    <phoneticPr fontId="1" type="noConversion"/>
  </si>
  <si>
    <t>地瓜</t>
    <phoneticPr fontId="1" type="noConversion"/>
  </si>
  <si>
    <t>麻油杏鮑菇(炒)</t>
    <phoneticPr fontId="1" type="noConversion"/>
  </si>
  <si>
    <t>杏鮑菇</t>
    <phoneticPr fontId="1" type="noConversion"/>
  </si>
  <si>
    <t>油豆腐</t>
    <phoneticPr fontId="1" type="noConversion"/>
  </si>
  <si>
    <t>三色毛豆(煮)</t>
    <phoneticPr fontId="1" type="noConversion"/>
  </si>
  <si>
    <t>毛豆</t>
    <phoneticPr fontId="1" type="noConversion"/>
  </si>
  <si>
    <t>高麗菜</t>
    <phoneticPr fontId="1" type="noConversion"/>
  </si>
  <si>
    <t>薑片</t>
    <phoneticPr fontId="1" type="noConversion"/>
  </si>
  <si>
    <t>雞蛋</t>
    <phoneticPr fontId="1" type="noConversion"/>
  </si>
  <si>
    <t>白菜排骨湯</t>
    <phoneticPr fontId="1" type="noConversion"/>
  </si>
  <si>
    <t xml:space="preserve"> 屏東縣新園國中112年2月第週學生午餐食譜(外訂桶餐)</t>
    <phoneticPr fontId="1" type="noConversion"/>
  </si>
  <si>
    <t xml:space="preserve"> 屏東縣新園國中112年2月第一週學生午餐食譜(外訂桶餐)</t>
    <phoneticPr fontId="1" type="noConversion"/>
  </si>
  <si>
    <t xml:space="preserve"> 屏東縣新園國中112年1月第三週學生午餐食譜(外訂桶餐)</t>
    <phoneticPr fontId="1" type="noConversion"/>
  </si>
  <si>
    <t xml:space="preserve"> 屏東縣新園國中112年1月第二週學生午餐食譜(外訂桶餐)</t>
    <phoneticPr fontId="1" type="noConversion"/>
  </si>
  <si>
    <t xml:space="preserve"> 屏東縣新園國中112年1月第五週學生午餐食譜(外訂桶餐)</t>
    <phoneticPr fontId="1" type="noConversion"/>
  </si>
  <si>
    <t>2.5</t>
    <phoneticPr fontId="1" type="noConversion"/>
  </si>
  <si>
    <r>
      <t>1</t>
    </r>
    <r>
      <rPr>
        <sz val="12"/>
        <rFont val="細明體"/>
        <family val="3"/>
        <charset val="136"/>
      </rPr>
      <t>月</t>
    </r>
    <r>
      <rPr>
        <sz val="12"/>
        <rFont val="新細明體"/>
        <family val="1"/>
        <charset val="136"/>
      </rPr>
      <t>18</t>
    </r>
    <r>
      <rPr>
        <sz val="12"/>
        <rFont val="細明體"/>
        <family val="3"/>
        <charset val="136"/>
      </rPr>
      <t>日</t>
    </r>
    <r>
      <rPr>
        <sz val="12"/>
        <rFont val="新細明體"/>
        <family val="1"/>
        <charset val="136"/>
      </rPr>
      <t>(蔬食日)</t>
    </r>
    <phoneticPr fontId="1" type="noConversion"/>
  </si>
  <si>
    <t>1 月 11 日  (蔬食日)</t>
    <phoneticPr fontId="1" type="noConversion"/>
  </si>
  <si>
    <r>
      <t>2022/2/22(</t>
    </r>
    <r>
      <rPr>
        <sz val="12"/>
        <rFont val="細明體"/>
        <family val="3"/>
        <charset val="136"/>
      </rPr>
      <t>蔬食日</t>
    </r>
    <r>
      <rPr>
        <sz val="12"/>
        <rFont val="Times New Roman"/>
        <family val="1"/>
      </rPr>
      <t>)</t>
    </r>
    <phoneticPr fontId="1" type="noConversion"/>
  </si>
  <si>
    <r>
      <t xml:space="preserve"> </t>
    </r>
    <r>
      <rPr>
        <sz val="11"/>
        <rFont val="細明體"/>
        <family val="3"/>
        <charset val="136"/>
      </rPr>
      <t>星期二</t>
    </r>
    <phoneticPr fontId="1" type="noConversion"/>
  </si>
  <si>
    <t>二</t>
    <phoneticPr fontId="1" type="noConversion"/>
  </si>
  <si>
    <t>三</t>
    <phoneticPr fontId="1" type="noConversion"/>
  </si>
  <si>
    <t>豆奶</t>
    <phoneticPr fontId="1" type="noConversion"/>
  </si>
  <si>
    <t>水果</t>
    <phoneticPr fontId="1" type="noConversion"/>
  </si>
  <si>
    <t>1份</t>
    <phoneticPr fontId="1" type="noConversion"/>
  </si>
  <si>
    <t>豆魚蛋肉類(份)</t>
    <phoneticPr fontId="1" type="noConversion"/>
  </si>
  <si>
    <r>
      <t>蔬菜類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</si>
  <si>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水果類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</si>
  <si>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t>香酥雞翅(炸)</t>
    <phoneticPr fontId="1" type="noConversion"/>
  </si>
  <si>
    <t>雞翅</t>
    <phoneticPr fontId="1" type="noConversion"/>
  </si>
  <si>
    <t>紫米飯</t>
    <phoneticPr fontId="1" type="noConversion"/>
  </si>
  <si>
    <t>紫米</t>
    <phoneticPr fontId="1" type="noConversion"/>
  </si>
  <si>
    <t>五穀飯</t>
    <phoneticPr fontId="1" type="noConversion"/>
  </si>
  <si>
    <t>五穀</t>
    <phoneticPr fontId="1" type="noConversion"/>
  </si>
  <si>
    <t>1 月 5  日</t>
    <phoneticPr fontId="1" type="noConversion"/>
  </si>
  <si>
    <t xml:space="preserve">1 月4 日   (蔬食日)  </t>
    <phoneticPr fontId="1" type="noConversion"/>
  </si>
  <si>
    <t>小米飯</t>
    <phoneticPr fontId="1" type="noConversion"/>
  </si>
  <si>
    <t>麥片飯</t>
    <phoneticPr fontId="1" type="noConversion"/>
  </si>
  <si>
    <t>地瓜飯</t>
    <phoneticPr fontId="1" type="noConversion"/>
  </si>
  <si>
    <t>地瓜</t>
    <phoneticPr fontId="1" type="noConversion"/>
  </si>
  <si>
    <t>小米</t>
    <phoneticPr fontId="1" type="noConversion"/>
  </si>
  <si>
    <r>
      <t>水果類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</si>
  <si>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t>雞胸丁</t>
    <phoneticPr fontId="1" type="noConversion"/>
  </si>
  <si>
    <t>芹菜粉絲湯</t>
    <phoneticPr fontId="1" type="noConversion"/>
  </si>
  <si>
    <t>紅蘿蔔</t>
    <phoneticPr fontId="1" type="noConversion"/>
  </si>
  <si>
    <t>海芽排骨湯</t>
    <phoneticPr fontId="1" type="noConversion"/>
  </si>
  <si>
    <t>海芽</t>
    <phoneticPr fontId="1" type="noConversion"/>
  </si>
  <si>
    <t>排骨</t>
    <phoneticPr fontId="1" type="noConversion"/>
  </si>
  <si>
    <t>黃瓜肉絲湯</t>
    <phoneticPr fontId="1" type="noConversion"/>
  </si>
  <si>
    <t>肉絲</t>
    <phoneticPr fontId="1" type="noConversion"/>
  </si>
  <si>
    <t>豆薯蛋花湯</t>
    <phoneticPr fontId="1" type="noConversion"/>
  </si>
  <si>
    <t>豆薯</t>
    <phoneticPr fontId="1" type="noConversion"/>
  </si>
  <si>
    <t>肉絲</t>
    <phoneticPr fontId="1" type="noConversion"/>
  </si>
  <si>
    <t>蔬菜蛋花湯</t>
    <phoneticPr fontId="1" type="noConversion"/>
  </si>
  <si>
    <t xml:space="preserve"> 主任: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</si>
</sst>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;_᣿"/>
    <numFmt numFmtId="178" formatCode="m&quot;月&quot;d&quot;日&quot;"/>
    <numFmt numFmtId="179" formatCode="0_);[Red]\(0\)"/>
    <numFmt numFmtId="180" formatCode="0.0"/>
    <numFmt numFmtId="181" formatCode="0;_ "/>
  </numFmts>
  <fonts count="40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0"/>
      <name val="新細明體"/>
      <family val="1"/>
      <charset val="136"/>
    </font>
    <font>
      <sz val="10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2"/>
      <color indexed="8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10"/>
      <color indexed="8"/>
      <name val="Times New Roman"/>
      <family val="1"/>
    </font>
    <font>
      <sz val="10"/>
      <color indexed="8"/>
      <name val="細明體"/>
      <family val="3"/>
      <charset val="136"/>
    </font>
    <font>
      <sz val="16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color indexed="8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16"/>
      <name val="新細明體"/>
      <family val="1"/>
      <charset val="136"/>
    </font>
    <font>
      <sz val="10"/>
      <name val="細明體"/>
      <family val="3"/>
      <charset val="136"/>
    </font>
    <font>
      <sz val="11"/>
      <name val="標楷體"/>
      <family val="4"/>
      <charset val="136"/>
    </font>
    <font>
      <sz val="18"/>
      <name val="標楷體"/>
      <family val="4"/>
      <charset val="136"/>
    </font>
    <font>
      <sz val="12"/>
      <name val="新細明體"/>
      <family val="1"/>
      <charset val="136"/>
      <scheme val="major"/>
    </font>
    <font>
      <sz val="9"/>
      <name val="新細明體"/>
      <family val="2"/>
      <charset val="136"/>
      <scheme val="minor"/>
    </font>
    <font>
      <sz val="20"/>
      <name val="Adobe 繁黑體 Std B"/>
      <family val="2"/>
      <charset val="136"/>
    </font>
    <font>
      <sz val="20"/>
      <name val="Adobe 繁黑體 Std B"/>
      <family val="2"/>
      <charset val="128"/>
    </font>
    <font>
      <sz val="18"/>
      <name val="新細明體"/>
      <family val="1"/>
      <charset val="136"/>
    </font>
    <font>
      <sz val="12"/>
      <color indexed="8"/>
      <name val="細明體"/>
      <family val="3"/>
      <charset val="136"/>
    </font>
    <font>
      <sz val="12"/>
      <name val="新細明體"/>
      <family val="1"/>
      <charset val="136"/>
      <scheme val="minor"/>
    </font>
    <font>
      <sz val="12"/>
      <name val="新細明體"/>
      <family val="2"/>
      <scheme val="minor"/>
    </font>
    <font>
      <sz val="12"/>
      <name val="新細明體"/>
      <family val="2"/>
      <scheme val="major"/>
    </font>
    <font>
      <b/>
      <sz val="16"/>
      <name val="Adobe 繁黑體 Std B"/>
      <family val="2"/>
      <charset val="136"/>
    </font>
    <font>
      <sz val="13"/>
      <name val="標楷體"/>
      <family val="4"/>
      <charset val="136"/>
    </font>
    <font>
      <sz val="12"/>
      <color theme="1"/>
      <name val="新細明體"/>
      <family val="2"/>
      <scheme val="minor"/>
    </font>
    <font>
      <sz val="12"/>
      <name val="Arial"/>
      <family val="2"/>
    </font>
    <font>
      <sz val="11"/>
      <name val="細明體"/>
      <family val="3"/>
      <charset val="136"/>
    </font>
    <font>
      <sz val="10"/>
      <name val="Times New Roman"/>
      <family val="1"/>
    </font>
    <font>
      <b/>
      <sz val="12"/>
      <name val="新細明體"/>
      <family val="1"/>
      <charset val="136"/>
    </font>
    <font>
      <b/>
      <sz val="18"/>
      <name val="標楷體"/>
      <family val="4"/>
      <charset val="136"/>
    </font>
    <font>
      <sz val="12"/>
      <color rgb="FFC00000"/>
      <name val="新細明體"/>
      <family val="1"/>
      <charset val="136"/>
    </font>
    <font>
      <sz val="12"/>
      <color rgb="FFC00000"/>
      <name val="新細明體"/>
      <family val="1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6" fillId="0" borderId="0">
      <alignment vertical="center"/>
    </xf>
    <xf numFmtId="0" fontId="32" fillId="0" borderId="0">
      <alignment vertical="center"/>
    </xf>
  </cellStyleXfs>
  <cellXfs count="534">
    <xf numFmtId="0" fontId="0" fillId="0" borderId="0" xfId="0"/>
    <xf numFmtId="0" fontId="0" fillId="0" borderId="9" xfId="0" applyFont="1" applyBorder="1" applyAlignment="1">
      <alignment horizontal="center" vertical="center" shrinkToFit="1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 shrinkToFit="1"/>
    </xf>
    <xf numFmtId="0" fontId="0" fillId="0" borderId="1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wrapText="1" shrinkToFit="1"/>
    </xf>
    <xf numFmtId="0" fontId="0" fillId="0" borderId="0" xfId="0" applyFont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shrinkToFit="1"/>
    </xf>
    <xf numFmtId="176" fontId="0" fillId="0" borderId="24" xfId="0" applyNumberFormat="1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 shrinkToFit="1"/>
    </xf>
    <xf numFmtId="0" fontId="0" fillId="0" borderId="1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shrinkToFit="1"/>
    </xf>
    <xf numFmtId="49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/>
    <xf numFmtId="0" fontId="17" fillId="0" borderId="0" xfId="1" applyFont="1" applyFill="1" applyBorder="1" applyAlignment="1">
      <alignment horizontal="center" vertical="center"/>
    </xf>
    <xf numFmtId="0" fontId="17" fillId="0" borderId="0" xfId="1" applyFont="1" applyFill="1" applyAlignment="1">
      <alignment vertical="center"/>
    </xf>
    <xf numFmtId="0" fontId="17" fillId="0" borderId="0" xfId="1" applyFont="1" applyFill="1" applyAlignment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5" fillId="0" borderId="0" xfId="0" applyFont="1" applyFill="1"/>
    <xf numFmtId="0" fontId="5" fillId="0" borderId="0" xfId="0" applyFont="1" applyFill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23" xfId="0" applyFont="1" applyBorder="1" applyAlignment="1">
      <alignment horizontal="center" vertical="center" shrinkToFit="1"/>
    </xf>
    <xf numFmtId="1" fontId="5" fillId="0" borderId="0" xfId="0" applyNumberFormat="1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43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 wrapText="1"/>
    </xf>
    <xf numFmtId="0" fontId="20" fillId="0" borderId="45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/>
    </xf>
    <xf numFmtId="0" fontId="20" fillId="0" borderId="43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textRotation="255" shrinkToFit="1"/>
    </xf>
    <xf numFmtId="0" fontId="0" fillId="0" borderId="0" xfId="0" applyFont="1" applyBorder="1" applyAlignment="1">
      <alignment horizontal="center" vertical="center" wrapText="1" shrinkToFit="1"/>
    </xf>
    <xf numFmtId="0" fontId="0" fillId="3" borderId="0" xfId="0" applyFont="1" applyFill="1" applyBorder="1" applyAlignment="1">
      <alignment horizontal="center" vertical="center" textRotation="255" shrinkToFit="1"/>
    </xf>
    <xf numFmtId="0" fontId="0" fillId="0" borderId="0" xfId="0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1" applyFont="1" applyFill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0" fillId="0" borderId="4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49" fontId="20" fillId="0" borderId="8" xfId="0" applyNumberFormat="1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/>
    </xf>
    <xf numFmtId="1" fontId="6" fillId="0" borderId="10" xfId="0" applyNumberFormat="1" applyFont="1" applyFill="1" applyBorder="1" applyAlignment="1">
      <alignment horizontal="center" vertical="center" shrinkToFi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 shrinkToFit="1"/>
    </xf>
    <xf numFmtId="0" fontId="20" fillId="0" borderId="55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20" fillId="0" borderId="14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0" fontId="0" fillId="0" borderId="7" xfId="0" applyFont="1" applyBorder="1"/>
    <xf numFmtId="0" fontId="0" fillId="0" borderId="0" xfId="0" applyFont="1"/>
    <xf numFmtId="0" fontId="0" fillId="0" borderId="8" xfId="0" applyFont="1" applyBorder="1"/>
    <xf numFmtId="0" fontId="0" fillId="0" borderId="10" xfId="0" applyFont="1" applyBorder="1" applyAlignment="1"/>
    <xf numFmtId="0" fontId="2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shrinkToFi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vertical="center" wrapText="1" shrinkToFit="1"/>
    </xf>
    <xf numFmtId="0" fontId="0" fillId="0" borderId="17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shrinkToFit="1"/>
    </xf>
    <xf numFmtId="0" fontId="0" fillId="0" borderId="1" xfId="0" applyFont="1" applyBorder="1" applyAlignment="1">
      <alignment vertical="center"/>
    </xf>
    <xf numFmtId="0" fontId="0" fillId="0" borderId="0" xfId="0" applyFont="1" applyAlignment="1">
      <alignment horizontal="center"/>
    </xf>
    <xf numFmtId="0" fontId="18" fillId="0" borderId="1" xfId="0" applyFont="1" applyBorder="1" applyAlignment="1">
      <alignment horizontal="center" shrinkToFit="1"/>
    </xf>
    <xf numFmtId="0" fontId="0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15" xfId="0" applyFont="1" applyBorder="1" applyAlignment="1"/>
    <xf numFmtId="0" fontId="15" fillId="0" borderId="1" xfId="0" applyFont="1" applyBorder="1" applyAlignment="1">
      <alignment horizontal="center"/>
    </xf>
    <xf numFmtId="0" fontId="0" fillId="0" borderId="1" xfId="0" applyFont="1" applyFill="1" applyBorder="1"/>
    <xf numFmtId="0" fontId="0" fillId="0" borderId="0" xfId="0" applyFont="1" applyFill="1"/>
    <xf numFmtId="0" fontId="5" fillId="0" borderId="51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/>
    </xf>
    <xf numFmtId="0" fontId="6" fillId="0" borderId="51" xfId="0" applyFont="1" applyFill="1" applyBorder="1" applyAlignment="1">
      <alignment horizontal="center" vertical="center"/>
    </xf>
    <xf numFmtId="0" fontId="6" fillId="0" borderId="51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/>
    <xf numFmtId="0" fontId="0" fillId="0" borderId="0" xfId="0" applyBorder="1" applyAlignment="1">
      <alignment vertical="center" textRotation="255" wrapText="1" shrinkToFit="1"/>
    </xf>
    <xf numFmtId="49" fontId="5" fillId="0" borderId="51" xfId="0" applyNumberFormat="1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20" fillId="0" borderId="35" xfId="0" applyFont="1" applyFill="1" applyBorder="1" applyAlignment="1">
      <alignment horizontal="center" vertical="center" wrapText="1"/>
    </xf>
    <xf numFmtId="49" fontId="20" fillId="0" borderId="55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0" xfId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0" xfId="0" applyFont="1" applyFill="1" applyAlignment="1">
      <alignment horizontal="center"/>
    </xf>
    <xf numFmtId="0" fontId="0" fillId="0" borderId="1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textRotation="255" shrinkToFit="1"/>
    </xf>
    <xf numFmtId="0" fontId="0" fillId="0" borderId="0" xfId="0" applyFont="1" applyFill="1" applyBorder="1" applyAlignment="1">
      <alignment horizontal="center"/>
    </xf>
    <xf numFmtId="0" fontId="0" fillId="0" borderId="20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 shrinkToFit="1"/>
    </xf>
    <xf numFmtId="0" fontId="0" fillId="0" borderId="19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 wrapText="1"/>
    </xf>
    <xf numFmtId="179" fontId="0" fillId="0" borderId="1" xfId="0" applyNumberFormat="1" applyFont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center" vertical="center" shrinkToFit="1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24" xfId="0" applyNumberFormat="1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left" vertical="center"/>
    </xf>
    <xf numFmtId="0" fontId="0" fillId="7" borderId="25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/>
    </xf>
    <xf numFmtId="0" fontId="0" fillId="0" borderId="3" xfId="0" applyFont="1" applyFill="1" applyBorder="1" applyAlignment="1">
      <alignment vertical="center"/>
    </xf>
    <xf numFmtId="49" fontId="0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7" borderId="3" xfId="0" applyFont="1" applyFill="1" applyBorder="1" applyAlignment="1">
      <alignment horizontal="center" vertical="center"/>
    </xf>
    <xf numFmtId="177" fontId="0" fillId="0" borderId="27" xfId="0" applyNumberFormat="1" applyFont="1" applyFill="1" applyBorder="1" applyAlignment="1">
      <alignment horizontal="center"/>
    </xf>
    <xf numFmtId="0" fontId="0" fillId="0" borderId="53" xfId="1" applyFont="1" applyFill="1" applyBorder="1" applyAlignment="1">
      <alignment horizontal="left" vertical="center"/>
    </xf>
    <xf numFmtId="0" fontId="0" fillId="0" borderId="54" xfId="1" applyFont="1" applyFill="1" applyBorder="1" applyAlignment="1">
      <alignment vertical="center"/>
    </xf>
    <xf numFmtId="0" fontId="0" fillId="0" borderId="54" xfId="1" applyFont="1" applyFill="1" applyBorder="1" applyAlignment="1">
      <alignment horizontal="left"/>
    </xf>
    <xf numFmtId="0" fontId="0" fillId="7" borderId="19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0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vertical="center" wrapText="1" shrinkToFit="1"/>
    </xf>
    <xf numFmtId="0" fontId="0" fillId="7" borderId="1" xfId="0" applyFont="1" applyFill="1" applyBorder="1" applyAlignment="1">
      <alignment horizontal="center" vertical="center" shrinkToFit="1"/>
    </xf>
    <xf numFmtId="0" fontId="0" fillId="7" borderId="1" xfId="0" applyFont="1" applyFill="1" applyBorder="1" applyAlignment="1">
      <alignment horizontal="center"/>
    </xf>
    <xf numFmtId="0" fontId="0" fillId="7" borderId="1" xfId="0" applyFont="1" applyFill="1" applyBorder="1" applyAlignment="1">
      <alignment vertical="center" wrapText="1" shrinkToFit="1"/>
    </xf>
    <xf numFmtId="0" fontId="27" fillId="0" borderId="1" xfId="1" applyFont="1" applyFill="1" applyBorder="1" applyAlignment="1" applyProtection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shrinkToFit="1"/>
    </xf>
    <xf numFmtId="0" fontId="27" fillId="0" borderId="1" xfId="0" applyFont="1" applyBorder="1" applyAlignment="1">
      <alignment vertical="center"/>
    </xf>
    <xf numFmtId="0" fontId="27" fillId="0" borderId="1" xfId="1" applyFont="1" applyBorder="1" applyProtection="1">
      <alignment vertical="center"/>
    </xf>
    <xf numFmtId="0" fontId="27" fillId="0" borderId="1" xfId="1" applyFont="1" applyFill="1" applyBorder="1" applyProtection="1">
      <alignment vertical="center"/>
    </xf>
    <xf numFmtId="2" fontId="0" fillId="0" borderId="1" xfId="0" applyNumberFormat="1" applyFont="1" applyBorder="1" applyAlignment="1">
      <alignment horizontal="center" vertical="center" shrinkToFit="1"/>
    </xf>
    <xf numFmtId="0" fontId="0" fillId="0" borderId="1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/>
    </xf>
    <xf numFmtId="0" fontId="0" fillId="0" borderId="0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right" vertical="center" shrinkToFit="1"/>
    </xf>
    <xf numFmtId="0" fontId="0" fillId="0" borderId="0" xfId="0" applyFont="1" applyBorder="1" applyAlignment="1">
      <alignment vertical="center" textRotation="255" wrapText="1" shrinkToFit="1"/>
    </xf>
    <xf numFmtId="0" fontId="3" fillId="0" borderId="1" xfId="0" applyFont="1" applyFill="1" applyBorder="1" applyAlignment="1">
      <alignment vertical="center" wrapText="1" shrinkToFit="1"/>
    </xf>
    <xf numFmtId="0" fontId="3" fillId="0" borderId="10" xfId="0" applyFont="1" applyFill="1" applyBorder="1" applyAlignment="1">
      <alignment vertical="center" wrapText="1" shrinkToFit="1"/>
    </xf>
    <xf numFmtId="0" fontId="0" fillId="7" borderId="0" xfId="0" applyFont="1" applyFill="1" applyBorder="1" applyAlignment="1">
      <alignment vertical="center" textRotation="255" wrapText="1" shrinkToFit="1"/>
    </xf>
    <xf numFmtId="0" fontId="0" fillId="7" borderId="0" xfId="0" applyFont="1" applyFill="1" applyBorder="1" applyAlignment="1">
      <alignment horizontal="center" vertical="center" shrinkToFit="1"/>
    </xf>
    <xf numFmtId="0" fontId="27" fillId="0" borderId="6" xfId="1" applyFont="1" applyFill="1" applyBorder="1" applyAlignment="1" applyProtection="1">
      <alignment horizontal="center" vertical="center"/>
    </xf>
    <xf numFmtId="0" fontId="27" fillId="4" borderId="1" xfId="1" applyFont="1" applyFill="1" applyBorder="1" applyAlignment="1" applyProtection="1">
      <alignment horizontal="center" vertical="center"/>
    </xf>
    <xf numFmtId="0" fontId="27" fillId="0" borderId="0" xfId="1" applyFont="1" applyProtection="1">
      <alignment vertical="center"/>
    </xf>
    <xf numFmtId="0" fontId="0" fillId="0" borderId="0" xfId="0" applyFont="1" applyFill="1" applyBorder="1" applyAlignment="1">
      <alignment vertical="center" textRotation="255" wrapText="1" shrinkToFit="1"/>
    </xf>
    <xf numFmtId="0" fontId="3" fillId="0" borderId="3" xfId="0" applyFont="1" applyFill="1" applyBorder="1" applyAlignment="1">
      <alignment horizontal="center" vertical="center"/>
    </xf>
    <xf numFmtId="0" fontId="28" fillId="0" borderId="1" xfId="1" applyFont="1" applyFill="1" applyBorder="1" applyAlignment="1" applyProtection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shrinkToFit="1"/>
    </xf>
    <xf numFmtId="0" fontId="0" fillId="0" borderId="57" xfId="0" applyFont="1" applyFill="1" applyBorder="1" applyAlignment="1">
      <alignment horizontal="center" vertical="center"/>
    </xf>
    <xf numFmtId="181" fontId="0" fillId="0" borderId="18" xfId="0" applyNumberFormat="1" applyFont="1" applyFill="1" applyBorder="1" applyAlignment="1">
      <alignment horizontal="center"/>
    </xf>
    <xf numFmtId="0" fontId="0" fillId="0" borderId="19" xfId="0" applyFont="1" applyFill="1" applyBorder="1" applyAlignment="1">
      <alignment vertical="center"/>
    </xf>
    <xf numFmtId="181" fontId="0" fillId="0" borderId="24" xfId="0" applyNumberFormat="1" applyFont="1" applyFill="1" applyBorder="1" applyAlignment="1">
      <alignment horizontal="center"/>
    </xf>
    <xf numFmtId="0" fontId="0" fillId="0" borderId="50" xfId="0" applyFont="1" applyFill="1" applyBorder="1" applyAlignment="1">
      <alignment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77" fontId="0" fillId="0" borderId="29" xfId="0" applyNumberFormat="1" applyFont="1" applyFill="1" applyBorder="1" applyAlignment="1">
      <alignment horizontal="center"/>
    </xf>
    <xf numFmtId="0" fontId="0" fillId="0" borderId="30" xfId="1" applyFont="1" applyFill="1" applyBorder="1" applyAlignment="1">
      <alignment horizontal="left" vertical="center"/>
    </xf>
    <xf numFmtId="0" fontId="0" fillId="0" borderId="40" xfId="1" applyFont="1" applyFill="1" applyBorder="1" applyAlignment="1">
      <alignment vertical="center"/>
    </xf>
    <xf numFmtId="0" fontId="0" fillId="0" borderId="44" xfId="1" applyFont="1" applyFill="1" applyBorder="1" applyAlignment="1">
      <alignment vertical="center"/>
    </xf>
    <xf numFmtId="0" fontId="0" fillId="0" borderId="44" xfId="1" applyFont="1" applyFill="1" applyBorder="1" applyAlignment="1">
      <alignment horizontal="left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Alignment="1"/>
    <xf numFmtId="0" fontId="0" fillId="0" borderId="49" xfId="0" applyFont="1" applyBorder="1" applyAlignment="1">
      <alignment horizontal="center"/>
    </xf>
    <xf numFmtId="0" fontId="0" fillId="0" borderId="5" xfId="0" applyFont="1" applyBorder="1" applyAlignment="1">
      <alignment horizontal="center" vertical="center" shrinkToFit="1"/>
    </xf>
    <xf numFmtId="0" fontId="0" fillId="0" borderId="21" xfId="0" applyFont="1" applyBorder="1" applyAlignment="1">
      <alignment horizontal="center" vertical="center"/>
    </xf>
    <xf numFmtId="0" fontId="0" fillId="0" borderId="66" xfId="0" applyFont="1" applyBorder="1" applyAlignment="1">
      <alignment horizontal="center" vertical="center"/>
    </xf>
    <xf numFmtId="0" fontId="0" fillId="0" borderId="52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/>
    </xf>
    <xf numFmtId="0" fontId="0" fillId="0" borderId="4" xfId="0" applyFont="1" applyFill="1" applyBorder="1"/>
    <xf numFmtId="0" fontId="0" fillId="0" borderId="25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 shrinkToFit="1"/>
    </xf>
    <xf numFmtId="180" fontId="30" fillId="0" borderId="1" xfId="0" applyNumberFormat="1" applyFont="1" applyBorder="1" applyAlignment="1">
      <alignment horizontal="right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43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11" fontId="20" fillId="0" borderId="10" xfId="0" applyNumberFormat="1" applyFont="1" applyFill="1" applyBorder="1" applyAlignment="1">
      <alignment horizontal="center" vertical="center" wrapText="1"/>
    </xf>
    <xf numFmtId="49" fontId="6" fillId="0" borderId="24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9" fillId="5" borderId="30" xfId="0" applyFont="1" applyFill="1" applyBorder="1" applyAlignment="1">
      <alignment horizontal="center" vertical="center" wrapText="1"/>
    </xf>
    <xf numFmtId="1" fontId="6" fillId="0" borderId="23" xfId="0" applyNumberFormat="1" applyFont="1" applyFill="1" applyBorder="1" applyAlignment="1">
      <alignment horizontal="center" vertical="center" shrinkToFit="1"/>
    </xf>
    <xf numFmtId="1" fontId="6" fillId="0" borderId="68" xfId="0" applyNumberFormat="1" applyFont="1" applyFill="1" applyBorder="1" applyAlignment="1">
      <alignment horizontal="center" vertical="center" shrinkToFit="1"/>
    </xf>
    <xf numFmtId="1" fontId="6" fillId="0" borderId="4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49" fontId="20" fillId="5" borderId="7" xfId="0" applyNumberFormat="1" applyFont="1" applyFill="1" applyBorder="1" applyAlignment="1">
      <alignment horizontal="center" vertical="center" wrapText="1"/>
    </xf>
    <xf numFmtId="0" fontId="20" fillId="5" borderId="7" xfId="0" applyFont="1" applyFill="1" applyBorder="1" applyAlignment="1">
      <alignment horizontal="center" vertical="center" wrapText="1"/>
    </xf>
    <xf numFmtId="0" fontId="20" fillId="5" borderId="28" xfId="0" applyFont="1" applyFill="1" applyBorder="1" applyAlignment="1">
      <alignment horizontal="center" vertical="center" shrinkToFit="1"/>
    </xf>
    <xf numFmtId="49" fontId="20" fillId="5" borderId="29" xfId="0" applyNumberFormat="1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19" fillId="5" borderId="29" xfId="0" applyFont="1" applyFill="1" applyBorder="1" applyAlignment="1">
      <alignment horizontal="center" vertical="center" wrapText="1"/>
    </xf>
    <xf numFmtId="0" fontId="19" fillId="5" borderId="31" xfId="0" applyFont="1" applyFill="1" applyBorder="1" applyAlignment="1">
      <alignment horizontal="center" vertical="center" wrapText="1"/>
    </xf>
    <xf numFmtId="1" fontId="6" fillId="7" borderId="3" xfId="0" applyNumberFormat="1" applyFont="1" applyFill="1" applyBorder="1" applyAlignment="1">
      <alignment horizontal="center" vertical="center" shrinkToFit="1"/>
    </xf>
    <xf numFmtId="1" fontId="6" fillId="7" borderId="11" xfId="0" applyNumberFormat="1" applyFont="1" applyFill="1" applyBorder="1" applyAlignment="1">
      <alignment horizontal="center" vertical="center" shrinkToFit="1"/>
    </xf>
    <xf numFmtId="1" fontId="6" fillId="7" borderId="69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20" fillId="0" borderId="10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/>
    </xf>
    <xf numFmtId="0" fontId="6" fillId="7" borderId="1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23" xfId="0" applyNumberFormat="1" applyFont="1" applyFill="1" applyBorder="1" applyAlignment="1">
      <alignment horizontal="center" vertical="center" shrinkToFit="1"/>
    </xf>
    <xf numFmtId="0" fontId="6" fillId="7" borderId="3" xfId="0" applyNumberFormat="1" applyFont="1" applyFill="1" applyBorder="1" applyAlignment="1">
      <alignment horizontal="center" vertical="center" shrinkToFit="1"/>
    </xf>
    <xf numFmtId="0" fontId="6" fillId="0" borderId="24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/>
    </xf>
    <xf numFmtId="0" fontId="5" fillId="0" borderId="62" xfId="0" applyNumberFormat="1" applyFont="1" applyFill="1" applyBorder="1" applyAlignment="1">
      <alignment horizontal="center" vertical="center"/>
    </xf>
    <xf numFmtId="0" fontId="6" fillId="0" borderId="43" xfId="0" applyNumberFormat="1" applyFont="1" applyFill="1" applyBorder="1" applyAlignment="1">
      <alignment horizontal="center" vertical="center" shrinkToFit="1"/>
    </xf>
    <xf numFmtId="0" fontId="6" fillId="7" borderId="69" xfId="0" applyNumberFormat="1" applyFont="1" applyFill="1" applyBorder="1" applyAlignment="1">
      <alignment horizontal="center" vertical="center" shrinkToFit="1"/>
    </xf>
    <xf numFmtId="0" fontId="5" fillId="0" borderId="10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vertical="center"/>
    </xf>
    <xf numFmtId="0" fontId="27" fillId="0" borderId="6" xfId="1" applyFont="1" applyFill="1" applyBorder="1" applyAlignment="1" applyProtection="1">
      <alignment vertical="center"/>
    </xf>
    <xf numFmtId="0" fontId="0" fillId="0" borderId="6" xfId="0" applyFont="1" applyFill="1" applyBorder="1" applyAlignment="1">
      <alignment horizontal="center" vertical="center" shrinkToFit="1"/>
    </xf>
    <xf numFmtId="0" fontId="20" fillId="0" borderId="43" xfId="0" applyNumberFormat="1" applyFont="1" applyFill="1" applyBorder="1" applyAlignment="1">
      <alignment horizontal="center" vertical="center" wrapText="1"/>
    </xf>
    <xf numFmtId="49" fontId="20" fillId="0" borderId="35" xfId="0" applyNumberFormat="1" applyFont="1" applyFill="1" applyBorder="1" applyAlignment="1">
      <alignment horizontal="center" vertical="center" wrapText="1"/>
    </xf>
    <xf numFmtId="0" fontId="20" fillId="0" borderId="24" xfId="0" applyNumberFormat="1" applyFont="1" applyFill="1" applyBorder="1" applyAlignment="1">
      <alignment horizontal="center" vertical="center" wrapText="1"/>
    </xf>
    <xf numFmtId="0" fontId="5" fillId="0" borderId="51" xfId="0" applyNumberFormat="1" applyFont="1" applyFill="1" applyBorder="1" applyAlignment="1">
      <alignment horizontal="center" vertical="center"/>
    </xf>
    <xf numFmtId="0" fontId="6" fillId="0" borderId="24" xfId="0" applyNumberFormat="1" applyFont="1" applyFill="1" applyBorder="1" applyAlignment="1">
      <alignment horizontal="center" vertical="center" shrinkToFit="1"/>
    </xf>
    <xf numFmtId="0" fontId="6" fillId="7" borderId="25" xfId="0" applyNumberFormat="1" applyFont="1" applyFill="1" applyBorder="1" applyAlignment="1">
      <alignment horizontal="center" vertical="center" shrinkToFit="1"/>
    </xf>
    <xf numFmtId="0" fontId="20" fillId="0" borderId="46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0" fillId="0" borderId="21" xfId="0" applyFont="1" applyBorder="1" applyAlignment="1"/>
    <xf numFmtId="0" fontId="0" fillId="0" borderId="22" xfId="0" applyFont="1" applyBorder="1" applyAlignment="1">
      <alignment horizontal="center" vertical="center" shrinkToFit="1"/>
    </xf>
    <xf numFmtId="0" fontId="20" fillId="0" borderId="41" xfId="0" applyFont="1" applyFill="1" applyBorder="1" applyAlignment="1">
      <alignment horizontal="center" vertical="center"/>
    </xf>
    <xf numFmtId="0" fontId="20" fillId="0" borderId="43" xfId="0" applyFont="1" applyFill="1" applyBorder="1" applyAlignment="1">
      <alignment horizontal="center" vertical="center" shrinkToFit="1"/>
    </xf>
    <xf numFmtId="0" fontId="5" fillId="0" borderId="43" xfId="0" applyNumberFormat="1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 vertical="center" shrinkToFit="1"/>
    </xf>
    <xf numFmtId="0" fontId="0" fillId="4" borderId="1" xfId="0" applyFont="1" applyFill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/>
    <xf numFmtId="0" fontId="0" fillId="0" borderId="37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2" borderId="58" xfId="0" applyFont="1" applyFill="1" applyBorder="1" applyAlignment="1">
      <alignment horizontal="center" vertical="center"/>
    </xf>
    <xf numFmtId="0" fontId="0" fillId="2" borderId="63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27" fillId="0" borderId="0" xfId="0" applyFont="1" applyBorder="1" applyAlignment="1">
      <alignment horizontal="center" vertical="center" shrinkToFit="1"/>
    </xf>
    <xf numFmtId="0" fontId="27" fillId="0" borderId="0" xfId="0" applyFont="1" applyBorder="1" applyAlignment="1">
      <alignment horizontal="center" vertical="center" wrapText="1" shrinkToFit="1"/>
    </xf>
    <xf numFmtId="0" fontId="27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vertical="center" wrapText="1" shrinkToFit="1"/>
    </xf>
    <xf numFmtId="0" fontId="24" fillId="6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56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4" borderId="1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left"/>
    </xf>
    <xf numFmtId="0" fontId="33" fillId="0" borderId="0" xfId="0" applyFont="1"/>
    <xf numFmtId="0" fontId="3" fillId="0" borderId="65" xfId="0" applyFont="1" applyBorder="1" applyAlignment="1">
      <alignment horizontal="center" vertical="center" shrinkToFit="1"/>
    </xf>
    <xf numFmtId="0" fontId="3" fillId="0" borderId="67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wrapText="1" shrinkToFit="1"/>
    </xf>
    <xf numFmtId="0" fontId="27" fillId="0" borderId="1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 shrinkToFit="1"/>
    </xf>
    <xf numFmtId="0" fontId="0" fillId="0" borderId="0" xfId="0" applyFont="1" applyBorder="1" applyAlignment="1"/>
    <xf numFmtId="0" fontId="3" fillId="0" borderId="7" xfId="0" applyFont="1" applyBorder="1"/>
    <xf numFmtId="0" fontId="3" fillId="0" borderId="0" xfId="0" applyFont="1"/>
    <xf numFmtId="0" fontId="3" fillId="0" borderId="0" xfId="0" applyFont="1" applyBorder="1"/>
    <xf numFmtId="0" fontId="0" fillId="0" borderId="24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shrinkToFit="1"/>
    </xf>
    <xf numFmtId="180" fontId="0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0" fillId="4" borderId="1" xfId="0" applyFont="1" applyFill="1" applyBorder="1" applyAlignment="1">
      <alignment horizontal="center" vertical="center"/>
    </xf>
    <xf numFmtId="0" fontId="0" fillId="0" borderId="1" xfId="0" applyFont="1" applyBorder="1"/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vertical="center" wrapText="1" shrinkToFit="1"/>
    </xf>
    <xf numFmtId="0" fontId="0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vertical="center" wrapText="1" shrinkToFit="1"/>
    </xf>
    <xf numFmtId="0" fontId="0" fillId="0" borderId="1" xfId="0" applyFont="1" applyFill="1" applyBorder="1" applyAlignment="1"/>
    <xf numFmtId="0" fontId="37" fillId="0" borderId="10" xfId="0" applyNumberFormat="1" applyFont="1" applyFill="1" applyBorder="1" applyAlignment="1">
      <alignment horizontal="center" vertical="center" wrapText="1"/>
    </xf>
    <xf numFmtId="0" fontId="20" fillId="0" borderId="46" xfId="0" applyFont="1" applyFill="1" applyBorder="1" applyAlignment="1">
      <alignment horizontal="center" vertical="center" shrinkToFit="1"/>
    </xf>
    <xf numFmtId="11" fontId="20" fillId="0" borderId="9" xfId="0" applyNumberFormat="1" applyFont="1" applyFill="1" applyBorder="1" applyAlignment="1">
      <alignment horizontal="center" vertical="center" wrapText="1"/>
    </xf>
    <xf numFmtId="0" fontId="24" fillId="6" borderId="8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/>
    </xf>
    <xf numFmtId="11" fontId="20" fillId="0" borderId="8" xfId="0" applyNumberFormat="1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14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9" xfId="0" applyNumberFormat="1" applyFont="1" applyFill="1" applyBorder="1" applyAlignment="1">
      <alignment horizontal="center" vertical="center" wrapText="1"/>
    </xf>
    <xf numFmtId="0" fontId="20" fillId="0" borderId="26" xfId="0" applyNumberFormat="1" applyFont="1" applyFill="1" applyBorder="1" applyAlignment="1">
      <alignment horizontal="center" vertical="center" wrapText="1"/>
    </xf>
    <xf numFmtId="0" fontId="20" fillId="0" borderId="8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17" fillId="0" borderId="0" xfId="1" applyFont="1" applyFill="1" applyBorder="1" applyAlignment="1">
      <alignment vertical="center"/>
    </xf>
    <xf numFmtId="0" fontId="0" fillId="0" borderId="49" xfId="0" applyFont="1" applyBorder="1"/>
    <xf numFmtId="0" fontId="0" fillId="0" borderId="38" xfId="0" applyFont="1" applyBorder="1" applyAlignment="1">
      <alignment horizontal="center"/>
    </xf>
    <xf numFmtId="0" fontId="0" fillId="0" borderId="19" xfId="0" applyFont="1" applyBorder="1" applyAlignment="1">
      <alignment horizontal="center" vertical="center"/>
    </xf>
    <xf numFmtId="177" fontId="0" fillId="0" borderId="18" xfId="0" applyNumberFormat="1" applyFont="1" applyFill="1" applyBorder="1" applyAlignment="1">
      <alignment horizontal="center"/>
    </xf>
    <xf numFmtId="0" fontId="0" fillId="0" borderId="71" xfId="1" applyFont="1" applyFill="1" applyBorder="1" applyAlignment="1">
      <alignment vertical="center"/>
    </xf>
    <xf numFmtId="0" fontId="0" fillId="0" borderId="71" xfId="1" applyFont="1" applyFill="1" applyBorder="1" applyAlignment="1">
      <alignment horizontal="left"/>
    </xf>
    <xf numFmtId="0" fontId="3" fillId="0" borderId="72" xfId="0" applyFont="1" applyBorder="1" applyAlignment="1">
      <alignment horizontal="center" vertical="center" shrinkToFit="1"/>
    </xf>
    <xf numFmtId="0" fontId="3" fillId="0" borderId="73" xfId="0" applyFont="1" applyBorder="1" applyAlignment="1">
      <alignment horizontal="center" vertical="center" shrinkToFit="1"/>
    </xf>
    <xf numFmtId="0" fontId="37" fillId="0" borderId="1" xfId="0" applyFont="1" applyFill="1" applyBorder="1" applyAlignment="1">
      <alignment horizontal="center" vertical="center"/>
    </xf>
    <xf numFmtId="0" fontId="38" fillId="0" borderId="1" xfId="0" applyFont="1" applyBorder="1" applyAlignment="1">
      <alignment horizontal="center" vertical="center" shrinkToFit="1"/>
    </xf>
    <xf numFmtId="0" fontId="39" fillId="0" borderId="1" xfId="0" applyFont="1" applyBorder="1" applyAlignment="1">
      <alignment horizontal="center" vertical="center"/>
    </xf>
    <xf numFmtId="0" fontId="38" fillId="0" borderId="1" xfId="0" applyFont="1" applyFill="1" applyBorder="1" applyAlignment="1">
      <alignment horizontal="center"/>
    </xf>
    <xf numFmtId="0" fontId="38" fillId="0" borderId="1" xfId="0" applyFont="1" applyFill="1" applyBorder="1" applyAlignment="1">
      <alignment horizontal="center" vertical="center" shrinkToFit="1"/>
    </xf>
    <xf numFmtId="0" fontId="24" fillId="6" borderId="41" xfId="0" applyFont="1" applyFill="1" applyBorder="1" applyAlignment="1">
      <alignment horizontal="center" vertical="center" wrapText="1"/>
    </xf>
    <xf numFmtId="0" fontId="24" fillId="6" borderId="6" xfId="0" applyFont="1" applyFill="1" applyBorder="1" applyAlignment="1">
      <alignment horizontal="center" vertical="center" wrapText="1"/>
    </xf>
    <xf numFmtId="0" fontId="24" fillId="6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24" fillId="6" borderId="70" xfId="0" applyFont="1" applyFill="1" applyBorder="1" applyAlignment="1">
      <alignment horizontal="center" vertical="center" wrapText="1"/>
    </xf>
    <xf numFmtId="0" fontId="24" fillId="6" borderId="59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49" fontId="20" fillId="5" borderId="30" xfId="0" applyNumberFormat="1" applyFont="1" applyFill="1" applyBorder="1" applyAlignment="1">
      <alignment horizontal="center" vertical="center"/>
    </xf>
    <xf numFmtId="49" fontId="20" fillId="5" borderId="40" xfId="0" applyNumberFormat="1" applyFont="1" applyFill="1" applyBorder="1" applyAlignment="1">
      <alignment horizontal="center" vertical="center"/>
    </xf>
    <xf numFmtId="49" fontId="20" fillId="5" borderId="28" xfId="0" applyNumberFormat="1" applyFont="1" applyFill="1" applyBorder="1" applyAlignment="1">
      <alignment horizontal="center" vertical="center"/>
    </xf>
    <xf numFmtId="49" fontId="20" fillId="0" borderId="41" xfId="0" applyNumberFormat="1" applyFont="1" applyFill="1" applyBorder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center" vertical="center" wrapText="1"/>
    </xf>
    <xf numFmtId="0" fontId="0" fillId="2" borderId="58" xfId="0" applyFont="1" applyFill="1" applyBorder="1" applyAlignment="1">
      <alignment horizontal="center" vertical="center"/>
    </xf>
    <xf numFmtId="0" fontId="0" fillId="2" borderId="59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7" borderId="37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horizontal="center" vertical="center"/>
    </xf>
    <xf numFmtId="0" fontId="0" fillId="7" borderId="38" xfId="0" applyFont="1" applyFill="1" applyBorder="1" applyAlignment="1">
      <alignment horizontal="center" vertical="center"/>
    </xf>
    <xf numFmtId="0" fontId="0" fillId="7" borderId="56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 textRotation="255" wrapText="1" shrinkToFit="1"/>
    </xf>
    <xf numFmtId="0" fontId="0" fillId="0" borderId="32" xfId="0" applyFont="1" applyBorder="1" applyAlignment="1">
      <alignment horizontal="center" vertical="center" textRotation="255" wrapText="1" shrinkToFit="1"/>
    </xf>
    <xf numFmtId="0" fontId="0" fillId="0" borderId="12" xfId="0" applyFont="1" applyBorder="1" applyAlignment="1">
      <alignment horizontal="center" vertical="center" textRotation="255" wrapText="1" shrinkToFit="1"/>
    </xf>
    <xf numFmtId="0" fontId="3" fillId="0" borderId="24" xfId="0" applyFont="1" applyBorder="1" applyAlignment="1">
      <alignment horizontal="center" vertical="center" wrapText="1" shrinkToFit="1"/>
    </xf>
    <xf numFmtId="0" fontId="3" fillId="0" borderId="15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 shrinkToFit="1"/>
    </xf>
    <xf numFmtId="0" fontId="0" fillId="0" borderId="26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0" fillId="2" borderId="63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4" xfId="0" applyFont="1" applyBorder="1" applyAlignment="1">
      <alignment horizontal="center" vertical="center" textRotation="255"/>
    </xf>
    <xf numFmtId="0" fontId="0" fillId="0" borderId="14" xfId="0" applyFont="1" applyBorder="1" applyAlignment="1">
      <alignment horizontal="center" vertical="center"/>
    </xf>
    <xf numFmtId="0" fontId="21" fillId="7" borderId="38" xfId="0" applyFont="1" applyFill="1" applyBorder="1" applyAlignment="1">
      <alignment horizontal="center" vertical="center"/>
    </xf>
    <xf numFmtId="0" fontId="21" fillId="7" borderId="5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21" fillId="0" borderId="38" xfId="0" applyFont="1" applyFill="1" applyBorder="1" applyAlignment="1">
      <alignment horizontal="center" vertical="center"/>
    </xf>
    <xf numFmtId="0" fontId="21" fillId="0" borderId="56" xfId="0" applyFont="1" applyFill="1" applyBorder="1" applyAlignment="1">
      <alignment horizontal="center" vertical="center"/>
    </xf>
    <xf numFmtId="0" fontId="0" fillId="0" borderId="34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0" fillId="0" borderId="64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49" fontId="6" fillId="0" borderId="51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left" vertical="center"/>
    </xf>
    <xf numFmtId="0" fontId="0" fillId="0" borderId="35" xfId="0" applyFont="1" applyBorder="1" applyAlignment="1">
      <alignment horizontal="center" vertical="center" textRotation="255" wrapText="1" shrinkToFit="1"/>
    </xf>
    <xf numFmtId="0" fontId="0" fillId="0" borderId="36" xfId="0" applyFont="1" applyBorder="1" applyAlignment="1">
      <alignment horizontal="center" vertical="center" textRotation="255" wrapText="1" shrinkToFit="1"/>
    </xf>
    <xf numFmtId="0" fontId="0" fillId="0" borderId="8" xfId="0" applyFont="1" applyBorder="1" applyAlignment="1">
      <alignment horizontal="center" vertical="center" textRotation="255" wrapText="1" shrinkToFit="1"/>
    </xf>
    <xf numFmtId="0" fontId="5" fillId="0" borderId="0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 textRotation="255"/>
    </xf>
    <xf numFmtId="0" fontId="0" fillId="0" borderId="8" xfId="0" applyFont="1" applyBorder="1" applyAlignment="1">
      <alignment horizontal="center" vertical="center" textRotation="255"/>
    </xf>
    <xf numFmtId="0" fontId="0" fillId="0" borderId="36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48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 textRotation="255" wrapText="1" shrinkToFit="1"/>
    </xf>
    <xf numFmtId="0" fontId="3" fillId="0" borderId="50" xfId="0" applyFont="1" applyBorder="1" applyAlignment="1">
      <alignment horizontal="center" vertical="center" wrapText="1" shrinkToFit="1"/>
    </xf>
    <xf numFmtId="0" fontId="3" fillId="0" borderId="52" xfId="0" applyFont="1" applyBorder="1" applyAlignment="1">
      <alignment horizontal="center" vertical="center" wrapText="1" shrinkToFit="1"/>
    </xf>
    <xf numFmtId="0" fontId="3" fillId="0" borderId="23" xfId="0" applyFont="1" applyBorder="1" applyAlignment="1">
      <alignment horizontal="center" vertical="center" wrapText="1" shrinkToFit="1"/>
    </xf>
    <xf numFmtId="0" fontId="0" fillId="0" borderId="13" xfId="0" applyFont="1" applyFill="1" applyBorder="1" applyAlignment="1">
      <alignment horizontal="center" vertical="center" textRotation="255" wrapText="1" shrinkToFit="1"/>
    </xf>
    <xf numFmtId="0" fontId="0" fillId="0" borderId="32" xfId="0" applyFont="1" applyFill="1" applyBorder="1" applyAlignment="1">
      <alignment horizontal="center" vertical="center" textRotation="255" wrapText="1" shrinkToFit="1"/>
    </xf>
    <xf numFmtId="0" fontId="0" fillId="0" borderId="12" xfId="0" applyFont="1" applyFill="1" applyBorder="1" applyAlignment="1">
      <alignment horizontal="center" vertical="center" textRotation="255" wrapText="1" shrinkToFit="1"/>
    </xf>
    <xf numFmtId="0" fontId="0" fillId="0" borderId="37" xfId="0" applyFont="1" applyBorder="1" applyAlignment="1">
      <alignment horizontal="center" vertical="center" textRotation="255"/>
    </xf>
    <xf numFmtId="0" fontId="0" fillId="0" borderId="37" xfId="0" applyFont="1" applyBorder="1" applyAlignment="1">
      <alignment horizontal="center" vertical="center"/>
    </xf>
    <xf numFmtId="11" fontId="0" fillId="0" borderId="26" xfId="0" applyNumberFormat="1" applyFont="1" applyBorder="1" applyAlignment="1">
      <alignment horizontal="center" vertical="center" textRotation="255" wrapText="1" shrinkToFit="1"/>
    </xf>
    <xf numFmtId="11" fontId="0" fillId="0" borderId="39" xfId="0" applyNumberFormat="1" applyFont="1" applyBorder="1" applyAlignment="1">
      <alignment horizontal="center" vertical="center" textRotation="255" wrapText="1" shrinkToFit="1"/>
    </xf>
    <xf numFmtId="0" fontId="0" fillId="0" borderId="0" xfId="0" applyFont="1" applyBorder="1" applyAlignment="1">
      <alignment horizontal="center" vertical="center" textRotation="255" wrapText="1" shrinkToFit="1"/>
    </xf>
    <xf numFmtId="0" fontId="0" fillId="0" borderId="9" xfId="0" applyFont="1" applyBorder="1" applyAlignment="1">
      <alignment horizontal="center" vertical="center" textRotation="255" wrapText="1" shrinkToFit="1"/>
    </xf>
    <xf numFmtId="0" fontId="15" fillId="0" borderId="0" xfId="0" applyFont="1" applyBorder="1" applyAlignment="1">
      <alignment horizontal="center" vertical="center" textRotation="255" wrapText="1" shrinkToFit="1"/>
    </xf>
    <xf numFmtId="0" fontId="0" fillId="7" borderId="48" xfId="0" applyFont="1" applyFill="1" applyBorder="1" applyAlignment="1">
      <alignment horizontal="center" vertical="center"/>
    </xf>
    <xf numFmtId="0" fontId="0" fillId="7" borderId="39" xfId="0" applyFont="1" applyFill="1" applyBorder="1" applyAlignment="1">
      <alignment horizontal="center" vertical="center"/>
    </xf>
    <xf numFmtId="0" fontId="21" fillId="0" borderId="60" xfId="0" applyFont="1" applyFill="1" applyBorder="1" applyAlignment="1">
      <alignment horizontal="center" vertical="center"/>
    </xf>
    <xf numFmtId="0" fontId="21" fillId="0" borderId="47" xfId="0" applyFont="1" applyFill="1" applyBorder="1" applyAlignment="1">
      <alignment horizontal="center" vertical="center"/>
    </xf>
    <xf numFmtId="0" fontId="0" fillId="0" borderId="32" xfId="0" applyFont="1" applyBorder="1"/>
    <xf numFmtId="0" fontId="0" fillId="0" borderId="12" xfId="0" applyFont="1" applyBorder="1"/>
    <xf numFmtId="0" fontId="0" fillId="0" borderId="39" xfId="0" applyFont="1" applyBorder="1"/>
    <xf numFmtId="0" fontId="15" fillId="0" borderId="13" xfId="0" applyFont="1" applyBorder="1" applyAlignment="1">
      <alignment horizontal="center" vertical="center" textRotation="255" wrapText="1" shrinkToFit="1"/>
    </xf>
    <xf numFmtId="0" fontId="15" fillId="0" borderId="32" xfId="0" applyFont="1" applyBorder="1" applyAlignment="1">
      <alignment horizontal="center" vertical="center" textRotation="255" wrapText="1" shrinkToFit="1"/>
    </xf>
    <xf numFmtId="0" fontId="15" fillId="0" borderId="12" xfId="0" applyFont="1" applyBorder="1" applyAlignment="1">
      <alignment horizontal="center" vertical="center" textRotation="255" wrapText="1" shrinkToFit="1"/>
    </xf>
    <xf numFmtId="0" fontId="0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61" xfId="0" applyFont="1" applyBorder="1" applyAlignment="1">
      <alignment horizontal="center" vertical="center" textRotation="255"/>
    </xf>
    <xf numFmtId="0" fontId="0" fillId="0" borderId="48" xfId="0" applyFont="1" applyBorder="1" applyAlignment="1">
      <alignment horizontal="center" vertical="center" textRotation="255"/>
    </xf>
    <xf numFmtId="0" fontId="0" fillId="0" borderId="49" xfId="0" applyFont="1" applyBorder="1" applyAlignment="1">
      <alignment horizontal="center" vertical="center" textRotation="255"/>
    </xf>
    <xf numFmtId="0" fontId="0" fillId="7" borderId="16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 textRotation="255" wrapText="1" shrinkToFit="1"/>
    </xf>
    <xf numFmtId="0" fontId="0" fillId="0" borderId="6" xfId="0" applyFont="1" applyBorder="1"/>
    <xf numFmtId="0" fontId="0" fillId="0" borderId="64" xfId="0" applyFont="1" applyBorder="1" applyAlignment="1">
      <alignment horizontal="center" vertical="center"/>
    </xf>
    <xf numFmtId="0" fontId="21" fillId="7" borderId="60" xfId="0" applyFont="1" applyFill="1" applyBorder="1" applyAlignment="1">
      <alignment horizontal="center" vertical="center"/>
    </xf>
    <xf numFmtId="0" fontId="21" fillId="7" borderId="47" xfId="0" applyFont="1" applyFill="1" applyBorder="1" applyAlignment="1">
      <alignment horizontal="center" vertical="center"/>
    </xf>
    <xf numFmtId="0" fontId="0" fillId="7" borderId="13" xfId="0" applyFont="1" applyFill="1" applyBorder="1" applyAlignment="1">
      <alignment horizontal="center" vertical="center" textRotation="255" wrapText="1" shrinkToFit="1"/>
    </xf>
    <xf numFmtId="0" fontId="0" fillId="7" borderId="32" xfId="0" applyFont="1" applyFill="1" applyBorder="1" applyAlignment="1">
      <alignment horizontal="center" vertical="center" textRotation="255" wrapText="1" shrinkToFit="1"/>
    </xf>
    <xf numFmtId="0" fontId="0" fillId="7" borderId="12" xfId="0" applyFont="1" applyFill="1" applyBorder="1" applyAlignment="1">
      <alignment horizontal="center" vertical="center" textRotation="255" wrapText="1" shrinkToFit="1"/>
    </xf>
    <xf numFmtId="0" fontId="18" fillId="0" borderId="30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178" fontId="0" fillId="0" borderId="42" xfId="0" applyNumberFormat="1" applyFont="1" applyBorder="1" applyAlignment="1">
      <alignment horizontal="center" vertical="center"/>
    </xf>
    <xf numFmtId="178" fontId="0" fillId="0" borderId="40" xfId="0" applyNumberFormat="1" applyFont="1" applyBorder="1" applyAlignment="1">
      <alignment horizontal="center" vertical="center"/>
    </xf>
    <xf numFmtId="0" fontId="35" fillId="0" borderId="30" xfId="0" applyFont="1" applyBorder="1" applyAlignment="1">
      <alignment horizontal="center" vertical="center"/>
    </xf>
    <xf numFmtId="0" fontId="35" fillId="0" borderId="44" xfId="0" applyFont="1" applyBorder="1" applyAlignment="1">
      <alignment horizontal="center" vertical="center"/>
    </xf>
    <xf numFmtId="178" fontId="0" fillId="0" borderId="44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textRotation="255" wrapText="1" shrinkToFit="1"/>
    </xf>
    <xf numFmtId="0" fontId="0" fillId="0" borderId="13" xfId="0" applyFont="1" applyBorder="1" applyAlignment="1">
      <alignment horizontal="center" vertical="center" textRotation="255"/>
    </xf>
    <xf numFmtId="0" fontId="0" fillId="0" borderId="32" xfId="0" applyFont="1" applyBorder="1" applyAlignment="1">
      <alignment horizontal="center" vertical="center" textRotation="255"/>
    </xf>
    <xf numFmtId="0" fontId="0" fillId="0" borderId="12" xfId="0" applyFont="1" applyBorder="1" applyAlignment="1">
      <alignment horizontal="center" vertical="center" textRotation="255"/>
    </xf>
    <xf numFmtId="0" fontId="0" fillId="0" borderId="26" xfId="0" applyFont="1" applyBorder="1" applyAlignment="1">
      <alignment horizontal="center" vertical="center" textRotation="255" wrapText="1" shrinkToFit="1"/>
    </xf>
    <xf numFmtId="0" fontId="0" fillId="0" borderId="9" xfId="0" applyFont="1" applyBorder="1"/>
    <xf numFmtId="0" fontId="0" fillId="0" borderId="37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38" xfId="0" applyFont="1" applyFill="1" applyBorder="1" applyAlignment="1">
      <alignment horizontal="center" vertical="center"/>
    </xf>
    <xf numFmtId="0" fontId="0" fillId="0" borderId="56" xfId="0" applyFont="1" applyFill="1" applyBorder="1" applyAlignment="1">
      <alignment horizontal="center" vertical="center"/>
    </xf>
    <xf numFmtId="0" fontId="0" fillId="0" borderId="60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/>
    </xf>
    <xf numFmtId="178" fontId="7" fillId="0" borderId="42" xfId="0" applyNumberFormat="1" applyFont="1" applyBorder="1" applyAlignment="1">
      <alignment horizontal="center" vertical="center"/>
    </xf>
    <xf numFmtId="178" fontId="7" fillId="0" borderId="40" xfId="0" applyNumberFormat="1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 textRotation="255" shrinkToFit="1"/>
    </xf>
    <xf numFmtId="0" fontId="0" fillId="0" borderId="32" xfId="0" applyFont="1" applyFill="1" applyBorder="1" applyAlignment="1">
      <alignment horizontal="center" vertical="center" textRotation="255" shrinkToFit="1"/>
    </xf>
    <xf numFmtId="0" fontId="0" fillId="0" borderId="12" xfId="0" applyFont="1" applyFill="1" applyBorder="1" applyAlignment="1">
      <alignment horizontal="center" vertical="center" textRotation="255" shrinkToFit="1"/>
    </xf>
    <xf numFmtId="0" fontId="0" fillId="0" borderId="24" xfId="0" applyFont="1" applyFill="1" applyBorder="1" applyAlignment="1">
      <alignment horizontal="center" vertical="center" wrapText="1" shrinkToFit="1"/>
    </xf>
    <xf numFmtId="0" fontId="0" fillId="0" borderId="15" xfId="0" applyFont="1" applyFill="1" applyBorder="1"/>
    <xf numFmtId="0" fontId="0" fillId="0" borderId="10" xfId="0" applyFont="1" applyFill="1" applyBorder="1"/>
    <xf numFmtId="0" fontId="0" fillId="0" borderId="15" xfId="0" applyFont="1" applyFill="1" applyBorder="1" applyAlignment="1">
      <alignment horizontal="center" vertical="center" wrapText="1" shrinkToFit="1"/>
    </xf>
    <xf numFmtId="0" fontId="0" fillId="0" borderId="10" xfId="0" applyFont="1" applyFill="1" applyBorder="1" applyAlignment="1">
      <alignment horizontal="center" vertical="center" wrapText="1" shrinkToFit="1"/>
    </xf>
    <xf numFmtId="0" fontId="0" fillId="0" borderId="26" xfId="0" applyFont="1" applyFill="1" applyBorder="1" applyAlignment="1">
      <alignment horizontal="center" vertical="center" textRotation="255" wrapText="1" shrinkToFit="1"/>
    </xf>
    <xf numFmtId="0" fontId="0" fillId="0" borderId="39" xfId="0" applyFont="1" applyFill="1" applyBorder="1" applyAlignment="1">
      <alignment horizontal="center" vertical="center" textRotation="255" wrapText="1" shrinkToFit="1"/>
    </xf>
    <xf numFmtId="0" fontId="0" fillId="0" borderId="9" xfId="0" applyFont="1" applyFill="1" applyBorder="1" applyAlignment="1">
      <alignment horizontal="center" vertical="center" textRotation="255" wrapText="1" shrinkToFit="1"/>
    </xf>
    <xf numFmtId="0" fontId="0" fillId="0" borderId="13" xfId="0" applyFont="1" applyBorder="1" applyAlignment="1">
      <alignment vertical="center" textRotation="255" wrapText="1" shrinkToFit="1"/>
    </xf>
    <xf numFmtId="0" fontId="0" fillId="0" borderId="32" xfId="0" applyFont="1" applyBorder="1" applyAlignment="1">
      <alignment vertical="center" textRotation="255" wrapText="1" shrinkToFit="1"/>
    </xf>
    <xf numFmtId="0" fontId="0" fillId="0" borderId="12" xfId="0" applyFont="1" applyBorder="1" applyAlignment="1">
      <alignment vertical="center" textRotation="255" wrapText="1" shrinkToFit="1"/>
    </xf>
    <xf numFmtId="0" fontId="0" fillId="0" borderId="14" xfId="0" applyBorder="1" applyAlignment="1">
      <alignment horizontal="center" vertical="center" textRotation="255"/>
    </xf>
    <xf numFmtId="0" fontId="12" fillId="0" borderId="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29" fillId="0" borderId="42" xfId="0" applyFont="1" applyFill="1" applyBorder="1" applyAlignment="1">
      <alignment horizontal="center" vertical="center"/>
    </xf>
    <xf numFmtId="0" fontId="29" fillId="0" borderId="28" xfId="0" applyFont="1" applyFill="1" applyBorder="1" applyAlignment="1">
      <alignment horizontal="center" vertical="center"/>
    </xf>
    <xf numFmtId="0" fontId="29" fillId="0" borderId="40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vertical="center" textRotation="255" wrapText="1" shrinkToFit="1"/>
    </xf>
    <xf numFmtId="0" fontId="0" fillId="0" borderId="32" xfId="0" applyFont="1" applyFill="1" applyBorder="1" applyAlignment="1">
      <alignment vertical="center" textRotation="255" wrapText="1" shrinkToFit="1"/>
    </xf>
    <xf numFmtId="0" fontId="0" fillId="0" borderId="12" xfId="0" applyFont="1" applyFill="1" applyBorder="1" applyAlignment="1">
      <alignment vertical="center" textRotation="255" wrapText="1" shrinkToFit="1"/>
    </xf>
    <xf numFmtId="0" fontId="0" fillId="0" borderId="16" xfId="0" applyFont="1" applyBorder="1" applyAlignment="1">
      <alignment horizontal="center" vertical="center" textRotation="255" wrapText="1" shrinkToFit="1"/>
    </xf>
    <xf numFmtId="0" fontId="0" fillId="0" borderId="0" xfId="0" applyFont="1" applyFill="1" applyBorder="1" applyAlignment="1">
      <alignment horizontal="center" vertical="center" textRotation="255" wrapText="1" shrinkToFit="1"/>
    </xf>
    <xf numFmtId="0" fontId="2" fillId="0" borderId="0" xfId="0" applyFont="1" applyFill="1" applyBorder="1" applyAlignment="1">
      <alignment horizontal="center"/>
    </xf>
    <xf numFmtId="0" fontId="0" fillId="0" borderId="0" xfId="0" applyFont="1" applyFill="1" applyBorder="1"/>
    <xf numFmtId="178" fontId="14" fillId="0" borderId="42" xfId="0" applyNumberFormat="1" applyFont="1" applyBorder="1" applyAlignment="1">
      <alignment horizontal="center" vertical="center"/>
    </xf>
    <xf numFmtId="178" fontId="14" fillId="0" borderId="40" xfId="0" applyNumberFormat="1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 textRotation="255"/>
    </xf>
    <xf numFmtId="0" fontId="0" fillId="0" borderId="14" xfId="0" applyFont="1" applyFill="1" applyBorder="1" applyAlignment="1">
      <alignment horizontal="center" vertical="center"/>
    </xf>
    <xf numFmtId="0" fontId="28" fillId="0" borderId="13" xfId="1" quotePrefix="1" applyFont="1" applyFill="1" applyBorder="1" applyAlignment="1" applyProtection="1">
      <alignment horizontal="center" vertical="center" textRotation="255" wrapText="1" shrinkToFit="1"/>
    </xf>
    <xf numFmtId="0" fontId="28" fillId="0" borderId="32" xfId="1" applyFont="1" applyFill="1" applyBorder="1" applyAlignment="1" applyProtection="1">
      <alignment horizontal="center" vertical="center" textRotation="255" wrapText="1" shrinkToFit="1"/>
    </xf>
    <xf numFmtId="0" fontId="28" fillId="0" borderId="12" xfId="1" applyFont="1" applyFill="1" applyBorder="1" applyAlignment="1" applyProtection="1">
      <alignment horizontal="center" vertical="center" textRotation="255" wrapText="1" shrinkToFit="1"/>
    </xf>
    <xf numFmtId="0" fontId="0" fillId="0" borderId="32" xfId="0" applyFont="1" applyFill="1" applyBorder="1"/>
    <xf numFmtId="0" fontId="0" fillId="0" borderId="12" xfId="0" applyFont="1" applyFill="1" applyBorder="1"/>
    <xf numFmtId="0" fontId="0" fillId="0" borderId="34" xfId="0" applyFont="1" applyFill="1" applyBorder="1" applyAlignment="1">
      <alignment horizontal="center" vertical="center" wrapText="1"/>
    </xf>
    <xf numFmtId="0" fontId="0" fillId="0" borderId="36" xfId="0" applyFont="1" applyFill="1" applyBorder="1" applyAlignment="1">
      <alignment horizontal="center" vertical="center" wrapText="1"/>
    </xf>
    <xf numFmtId="0" fontId="0" fillId="0" borderId="64" xfId="0" applyFont="1" applyFill="1" applyBorder="1" applyAlignment="1">
      <alignment horizontal="center" vertical="center" wrapText="1"/>
    </xf>
    <xf numFmtId="0" fontId="0" fillId="0" borderId="37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29" fillId="0" borderId="60" xfId="0" applyFont="1" applyFill="1" applyBorder="1" applyAlignment="1">
      <alignment horizontal="center" vertical="center"/>
    </xf>
    <xf numFmtId="0" fontId="29" fillId="0" borderId="47" xfId="0" applyFont="1" applyFill="1" applyBorder="1" applyAlignment="1">
      <alignment horizontal="center" vertical="center"/>
    </xf>
    <xf numFmtId="0" fontId="31" fillId="0" borderId="2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21" xfId="0" applyNumberFormat="1" applyFont="1" applyFill="1" applyBorder="1" applyAlignment="1">
      <alignment horizontal="center" vertical="center" wrapText="1"/>
    </xf>
  </cellXfs>
  <cellStyles count="3">
    <cellStyle name="一般" xfId="0" builtinId="0"/>
    <cellStyle name="一般 2" xfId="1"/>
    <cellStyle name="一般 2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2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28</xdr:row>
      <xdr:rowOff>104775</xdr:rowOff>
    </xdr:from>
    <xdr:to>
      <xdr:col>6</xdr:col>
      <xdr:colOff>1309159</xdr:colOff>
      <xdr:row>30</xdr:row>
      <xdr:rowOff>79375</xdr:rowOff>
    </xdr:to>
    <xdr:pic>
      <xdr:nvPicPr>
        <xdr:cNvPr id="1796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43925" y="147161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1304925</xdr:colOff>
      <xdr:row>28</xdr:row>
      <xdr:rowOff>104775</xdr:rowOff>
    </xdr:from>
    <xdr:to>
      <xdr:col>6</xdr:col>
      <xdr:colOff>1309159</xdr:colOff>
      <xdr:row>30</xdr:row>
      <xdr:rowOff>79375</xdr:rowOff>
    </xdr:to>
    <xdr:pic>
      <xdr:nvPicPr>
        <xdr:cNvPr id="1797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43925" y="147161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1304925</xdr:colOff>
      <xdr:row>28</xdr:row>
      <xdr:rowOff>104775</xdr:rowOff>
    </xdr:from>
    <xdr:to>
      <xdr:col>6</xdr:col>
      <xdr:colOff>1309159</xdr:colOff>
      <xdr:row>30</xdr:row>
      <xdr:rowOff>79375</xdr:rowOff>
    </xdr:to>
    <xdr:pic>
      <xdr:nvPicPr>
        <xdr:cNvPr id="1798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43925" y="147161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1304925</xdr:colOff>
      <xdr:row>30</xdr:row>
      <xdr:rowOff>104775</xdr:rowOff>
    </xdr:from>
    <xdr:to>
      <xdr:col>6</xdr:col>
      <xdr:colOff>1309159</xdr:colOff>
      <xdr:row>32</xdr:row>
      <xdr:rowOff>53975</xdr:rowOff>
    </xdr:to>
    <xdr:pic>
      <xdr:nvPicPr>
        <xdr:cNvPr id="5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30150" y="15306675"/>
          <a:ext cx="4234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1304925</xdr:colOff>
      <xdr:row>30</xdr:row>
      <xdr:rowOff>104775</xdr:rowOff>
    </xdr:from>
    <xdr:to>
      <xdr:col>6</xdr:col>
      <xdr:colOff>1309159</xdr:colOff>
      <xdr:row>32</xdr:row>
      <xdr:rowOff>53975</xdr:rowOff>
    </xdr:to>
    <xdr:pic>
      <xdr:nvPicPr>
        <xdr:cNvPr id="6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30150" y="15306675"/>
          <a:ext cx="4234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1304925</xdr:colOff>
      <xdr:row>30</xdr:row>
      <xdr:rowOff>104775</xdr:rowOff>
    </xdr:from>
    <xdr:to>
      <xdr:col>6</xdr:col>
      <xdr:colOff>1309159</xdr:colOff>
      <xdr:row>32</xdr:row>
      <xdr:rowOff>53975</xdr:rowOff>
    </xdr:to>
    <xdr:pic>
      <xdr:nvPicPr>
        <xdr:cNvPr id="7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30150" y="15306675"/>
          <a:ext cx="4234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1304925</xdr:colOff>
      <xdr:row>29</xdr:row>
      <xdr:rowOff>104775</xdr:rowOff>
    </xdr:from>
    <xdr:to>
      <xdr:col>6</xdr:col>
      <xdr:colOff>1309159</xdr:colOff>
      <xdr:row>31</xdr:row>
      <xdr:rowOff>79375</xdr:rowOff>
    </xdr:to>
    <xdr:pic>
      <xdr:nvPicPr>
        <xdr:cNvPr id="8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30150" y="10391775"/>
          <a:ext cx="4234" cy="55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1304925</xdr:colOff>
      <xdr:row>29</xdr:row>
      <xdr:rowOff>104775</xdr:rowOff>
    </xdr:from>
    <xdr:to>
      <xdr:col>6</xdr:col>
      <xdr:colOff>1309159</xdr:colOff>
      <xdr:row>31</xdr:row>
      <xdr:rowOff>79375</xdr:rowOff>
    </xdr:to>
    <xdr:pic>
      <xdr:nvPicPr>
        <xdr:cNvPr id="9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30150" y="10391775"/>
          <a:ext cx="4234" cy="55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1304925</xdr:colOff>
      <xdr:row>29</xdr:row>
      <xdr:rowOff>104775</xdr:rowOff>
    </xdr:from>
    <xdr:to>
      <xdr:col>6</xdr:col>
      <xdr:colOff>1309159</xdr:colOff>
      <xdr:row>31</xdr:row>
      <xdr:rowOff>79375</xdr:rowOff>
    </xdr:to>
    <xdr:pic>
      <xdr:nvPicPr>
        <xdr:cNvPr id="10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30150" y="10391775"/>
          <a:ext cx="4234" cy="55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1304925</xdr:colOff>
      <xdr:row>30</xdr:row>
      <xdr:rowOff>104775</xdr:rowOff>
    </xdr:from>
    <xdr:to>
      <xdr:col>6</xdr:col>
      <xdr:colOff>1309159</xdr:colOff>
      <xdr:row>32</xdr:row>
      <xdr:rowOff>53975</xdr:rowOff>
    </xdr:to>
    <xdr:pic>
      <xdr:nvPicPr>
        <xdr:cNvPr id="11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30150" y="15306675"/>
          <a:ext cx="4234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1304925</xdr:colOff>
      <xdr:row>30</xdr:row>
      <xdr:rowOff>104775</xdr:rowOff>
    </xdr:from>
    <xdr:to>
      <xdr:col>6</xdr:col>
      <xdr:colOff>1309159</xdr:colOff>
      <xdr:row>32</xdr:row>
      <xdr:rowOff>53975</xdr:rowOff>
    </xdr:to>
    <xdr:pic>
      <xdr:nvPicPr>
        <xdr:cNvPr id="12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30150" y="15306675"/>
          <a:ext cx="4234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1304925</xdr:colOff>
      <xdr:row>30</xdr:row>
      <xdr:rowOff>104775</xdr:rowOff>
    </xdr:from>
    <xdr:to>
      <xdr:col>6</xdr:col>
      <xdr:colOff>1309159</xdr:colOff>
      <xdr:row>32</xdr:row>
      <xdr:rowOff>53975</xdr:rowOff>
    </xdr:to>
    <xdr:pic>
      <xdr:nvPicPr>
        <xdr:cNvPr id="13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30150" y="15306675"/>
          <a:ext cx="4234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1304925</xdr:colOff>
      <xdr:row>29</xdr:row>
      <xdr:rowOff>104775</xdr:rowOff>
    </xdr:from>
    <xdr:to>
      <xdr:col>6</xdr:col>
      <xdr:colOff>1309159</xdr:colOff>
      <xdr:row>31</xdr:row>
      <xdr:rowOff>79375</xdr:rowOff>
    </xdr:to>
    <xdr:pic>
      <xdr:nvPicPr>
        <xdr:cNvPr id="14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30150" y="10391775"/>
          <a:ext cx="4234" cy="55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1304925</xdr:colOff>
      <xdr:row>29</xdr:row>
      <xdr:rowOff>104775</xdr:rowOff>
    </xdr:from>
    <xdr:to>
      <xdr:col>6</xdr:col>
      <xdr:colOff>1309159</xdr:colOff>
      <xdr:row>31</xdr:row>
      <xdr:rowOff>79375</xdr:rowOff>
    </xdr:to>
    <xdr:pic>
      <xdr:nvPicPr>
        <xdr:cNvPr id="15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30150" y="10391775"/>
          <a:ext cx="4234" cy="55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1304925</xdr:colOff>
      <xdr:row>29</xdr:row>
      <xdr:rowOff>104775</xdr:rowOff>
    </xdr:from>
    <xdr:to>
      <xdr:col>6</xdr:col>
      <xdr:colOff>1309159</xdr:colOff>
      <xdr:row>31</xdr:row>
      <xdr:rowOff>79375</xdr:rowOff>
    </xdr:to>
    <xdr:pic>
      <xdr:nvPicPr>
        <xdr:cNvPr id="16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30150" y="10391775"/>
          <a:ext cx="4234" cy="55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1304925</xdr:colOff>
      <xdr:row>38</xdr:row>
      <xdr:rowOff>104775</xdr:rowOff>
    </xdr:from>
    <xdr:to>
      <xdr:col>9</xdr:col>
      <xdr:colOff>12639</xdr:colOff>
      <xdr:row>40</xdr:row>
      <xdr:rowOff>92075</xdr:rowOff>
    </xdr:to>
    <xdr:pic>
      <xdr:nvPicPr>
        <xdr:cNvPr id="8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05850" y="11630025"/>
          <a:ext cx="4234" cy="55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1304925</xdr:colOff>
      <xdr:row>38</xdr:row>
      <xdr:rowOff>104775</xdr:rowOff>
    </xdr:from>
    <xdr:to>
      <xdr:col>9</xdr:col>
      <xdr:colOff>12639</xdr:colOff>
      <xdr:row>40</xdr:row>
      <xdr:rowOff>92075</xdr:rowOff>
    </xdr:to>
    <xdr:pic>
      <xdr:nvPicPr>
        <xdr:cNvPr id="9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05850" y="11630025"/>
          <a:ext cx="4234" cy="55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1304925</xdr:colOff>
      <xdr:row>38</xdr:row>
      <xdr:rowOff>104775</xdr:rowOff>
    </xdr:from>
    <xdr:to>
      <xdr:col>9</xdr:col>
      <xdr:colOff>12639</xdr:colOff>
      <xdr:row>40</xdr:row>
      <xdr:rowOff>92075</xdr:rowOff>
    </xdr:to>
    <xdr:pic>
      <xdr:nvPicPr>
        <xdr:cNvPr id="10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05850" y="11630025"/>
          <a:ext cx="4234" cy="55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1304925</xdr:colOff>
      <xdr:row>38</xdr:row>
      <xdr:rowOff>104775</xdr:rowOff>
    </xdr:from>
    <xdr:to>
      <xdr:col>9</xdr:col>
      <xdr:colOff>12639</xdr:colOff>
      <xdr:row>40</xdr:row>
      <xdr:rowOff>92075</xdr:rowOff>
    </xdr:to>
    <xdr:pic>
      <xdr:nvPicPr>
        <xdr:cNvPr id="11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05850" y="11630025"/>
          <a:ext cx="4234" cy="55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1304925</xdr:colOff>
      <xdr:row>38</xdr:row>
      <xdr:rowOff>104775</xdr:rowOff>
    </xdr:from>
    <xdr:to>
      <xdr:col>9</xdr:col>
      <xdr:colOff>12639</xdr:colOff>
      <xdr:row>40</xdr:row>
      <xdr:rowOff>92075</xdr:rowOff>
    </xdr:to>
    <xdr:pic>
      <xdr:nvPicPr>
        <xdr:cNvPr id="12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05850" y="11630025"/>
          <a:ext cx="4234" cy="55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1304925</xdr:colOff>
      <xdr:row>38</xdr:row>
      <xdr:rowOff>104775</xdr:rowOff>
    </xdr:from>
    <xdr:to>
      <xdr:col>9</xdr:col>
      <xdr:colOff>12639</xdr:colOff>
      <xdr:row>40</xdr:row>
      <xdr:rowOff>92075</xdr:rowOff>
    </xdr:to>
    <xdr:pic>
      <xdr:nvPicPr>
        <xdr:cNvPr id="13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05850" y="11630025"/>
          <a:ext cx="4234" cy="55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1304925</xdr:colOff>
      <xdr:row>38</xdr:row>
      <xdr:rowOff>114300</xdr:rowOff>
    </xdr:from>
    <xdr:to>
      <xdr:col>11</xdr:col>
      <xdr:colOff>9525</xdr:colOff>
      <xdr:row>39</xdr:row>
      <xdr:rowOff>242982</xdr:rowOff>
    </xdr:to>
    <xdr:pic>
      <xdr:nvPicPr>
        <xdr:cNvPr id="14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657975" y="8324850"/>
          <a:ext cx="9525" cy="3572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1304925</xdr:colOff>
      <xdr:row>38</xdr:row>
      <xdr:rowOff>114300</xdr:rowOff>
    </xdr:from>
    <xdr:to>
      <xdr:col>11</xdr:col>
      <xdr:colOff>9525</xdr:colOff>
      <xdr:row>39</xdr:row>
      <xdr:rowOff>242982</xdr:rowOff>
    </xdr:to>
    <xdr:pic>
      <xdr:nvPicPr>
        <xdr:cNvPr id="15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657975" y="8324850"/>
          <a:ext cx="9525" cy="3572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1304925</xdr:colOff>
      <xdr:row>38</xdr:row>
      <xdr:rowOff>114300</xdr:rowOff>
    </xdr:from>
    <xdr:to>
      <xdr:col>11</xdr:col>
      <xdr:colOff>9525</xdr:colOff>
      <xdr:row>39</xdr:row>
      <xdr:rowOff>242982</xdr:rowOff>
    </xdr:to>
    <xdr:pic>
      <xdr:nvPicPr>
        <xdr:cNvPr id="16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657975" y="8324850"/>
          <a:ext cx="9525" cy="3572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1304925</xdr:colOff>
      <xdr:row>38</xdr:row>
      <xdr:rowOff>104775</xdr:rowOff>
    </xdr:from>
    <xdr:to>
      <xdr:col>12</xdr:col>
      <xdr:colOff>18802</xdr:colOff>
      <xdr:row>40</xdr:row>
      <xdr:rowOff>36046</xdr:rowOff>
    </xdr:to>
    <xdr:pic>
      <xdr:nvPicPr>
        <xdr:cNvPr id="17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43775" y="8315325"/>
          <a:ext cx="18802" cy="4265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1304925</xdr:colOff>
      <xdr:row>38</xdr:row>
      <xdr:rowOff>104775</xdr:rowOff>
    </xdr:from>
    <xdr:to>
      <xdr:col>12</xdr:col>
      <xdr:colOff>18802</xdr:colOff>
      <xdr:row>40</xdr:row>
      <xdr:rowOff>36046</xdr:rowOff>
    </xdr:to>
    <xdr:pic>
      <xdr:nvPicPr>
        <xdr:cNvPr id="18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43775" y="8315325"/>
          <a:ext cx="18802" cy="4265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1304925</xdr:colOff>
      <xdr:row>38</xdr:row>
      <xdr:rowOff>104775</xdr:rowOff>
    </xdr:from>
    <xdr:to>
      <xdr:col>12</xdr:col>
      <xdr:colOff>18802</xdr:colOff>
      <xdr:row>40</xdr:row>
      <xdr:rowOff>36046</xdr:rowOff>
    </xdr:to>
    <xdr:pic>
      <xdr:nvPicPr>
        <xdr:cNvPr id="19" name="圖片 18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43775" y="8315325"/>
          <a:ext cx="18802" cy="4265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1304925</xdr:colOff>
      <xdr:row>38</xdr:row>
      <xdr:rowOff>104775</xdr:rowOff>
    </xdr:from>
    <xdr:to>
      <xdr:col>12</xdr:col>
      <xdr:colOff>18802</xdr:colOff>
      <xdr:row>40</xdr:row>
      <xdr:rowOff>36046</xdr:rowOff>
    </xdr:to>
    <xdr:pic>
      <xdr:nvPicPr>
        <xdr:cNvPr id="20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43775" y="8315325"/>
          <a:ext cx="18802" cy="4265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1304925</xdr:colOff>
      <xdr:row>38</xdr:row>
      <xdr:rowOff>104775</xdr:rowOff>
    </xdr:from>
    <xdr:to>
      <xdr:col>12</xdr:col>
      <xdr:colOff>18802</xdr:colOff>
      <xdr:row>40</xdr:row>
      <xdr:rowOff>36046</xdr:rowOff>
    </xdr:to>
    <xdr:pic>
      <xdr:nvPicPr>
        <xdr:cNvPr id="21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43775" y="8315325"/>
          <a:ext cx="18802" cy="4265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1304925</xdr:colOff>
      <xdr:row>38</xdr:row>
      <xdr:rowOff>104775</xdr:rowOff>
    </xdr:from>
    <xdr:to>
      <xdr:col>12</xdr:col>
      <xdr:colOff>18802</xdr:colOff>
      <xdr:row>40</xdr:row>
      <xdr:rowOff>36046</xdr:rowOff>
    </xdr:to>
    <xdr:pic>
      <xdr:nvPicPr>
        <xdr:cNvPr id="22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43775" y="8315325"/>
          <a:ext cx="18802" cy="4265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1304925</xdr:colOff>
      <xdr:row>38</xdr:row>
      <xdr:rowOff>104775</xdr:rowOff>
    </xdr:from>
    <xdr:to>
      <xdr:col>9</xdr:col>
      <xdr:colOff>12639</xdr:colOff>
      <xdr:row>40</xdr:row>
      <xdr:rowOff>69663</xdr:rowOff>
    </xdr:to>
    <xdr:pic>
      <xdr:nvPicPr>
        <xdr:cNvPr id="2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9153525"/>
          <a:ext cx="12639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1304925</xdr:colOff>
      <xdr:row>38</xdr:row>
      <xdr:rowOff>104775</xdr:rowOff>
    </xdr:from>
    <xdr:to>
      <xdr:col>9</xdr:col>
      <xdr:colOff>12639</xdr:colOff>
      <xdr:row>40</xdr:row>
      <xdr:rowOff>69663</xdr:rowOff>
    </xdr:to>
    <xdr:pic>
      <xdr:nvPicPr>
        <xdr:cNvPr id="3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9153525"/>
          <a:ext cx="12639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1304925</xdr:colOff>
      <xdr:row>38</xdr:row>
      <xdr:rowOff>104775</xdr:rowOff>
    </xdr:from>
    <xdr:to>
      <xdr:col>9</xdr:col>
      <xdr:colOff>12639</xdr:colOff>
      <xdr:row>40</xdr:row>
      <xdr:rowOff>69663</xdr:rowOff>
    </xdr:to>
    <xdr:pic>
      <xdr:nvPicPr>
        <xdr:cNvPr id="4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9153525"/>
          <a:ext cx="12639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1304925</xdr:colOff>
      <xdr:row>38</xdr:row>
      <xdr:rowOff>104775</xdr:rowOff>
    </xdr:from>
    <xdr:to>
      <xdr:col>9</xdr:col>
      <xdr:colOff>12639</xdr:colOff>
      <xdr:row>40</xdr:row>
      <xdr:rowOff>69663</xdr:rowOff>
    </xdr:to>
    <xdr:pic>
      <xdr:nvPicPr>
        <xdr:cNvPr id="5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9153525"/>
          <a:ext cx="12639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1304925</xdr:colOff>
      <xdr:row>38</xdr:row>
      <xdr:rowOff>104775</xdr:rowOff>
    </xdr:from>
    <xdr:to>
      <xdr:col>9</xdr:col>
      <xdr:colOff>12639</xdr:colOff>
      <xdr:row>40</xdr:row>
      <xdr:rowOff>69663</xdr:rowOff>
    </xdr:to>
    <xdr:pic>
      <xdr:nvPicPr>
        <xdr:cNvPr id="6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9153525"/>
          <a:ext cx="12639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1304925</xdr:colOff>
      <xdr:row>38</xdr:row>
      <xdr:rowOff>104775</xdr:rowOff>
    </xdr:from>
    <xdr:to>
      <xdr:col>9</xdr:col>
      <xdr:colOff>12639</xdr:colOff>
      <xdr:row>40</xdr:row>
      <xdr:rowOff>69663</xdr:rowOff>
    </xdr:to>
    <xdr:pic>
      <xdr:nvPicPr>
        <xdr:cNvPr id="7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9153525"/>
          <a:ext cx="12639" cy="48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1304925</xdr:colOff>
      <xdr:row>38</xdr:row>
      <xdr:rowOff>114300</xdr:rowOff>
    </xdr:from>
    <xdr:to>
      <xdr:col>11</xdr:col>
      <xdr:colOff>9525</xdr:colOff>
      <xdr:row>39</xdr:row>
      <xdr:rowOff>242982</xdr:rowOff>
    </xdr:to>
    <xdr:pic>
      <xdr:nvPicPr>
        <xdr:cNvPr id="8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657975" y="8324850"/>
          <a:ext cx="9525" cy="3572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1304925</xdr:colOff>
      <xdr:row>38</xdr:row>
      <xdr:rowOff>114300</xdr:rowOff>
    </xdr:from>
    <xdr:to>
      <xdr:col>11</xdr:col>
      <xdr:colOff>9525</xdr:colOff>
      <xdr:row>39</xdr:row>
      <xdr:rowOff>242982</xdr:rowOff>
    </xdr:to>
    <xdr:pic>
      <xdr:nvPicPr>
        <xdr:cNvPr id="9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657975" y="8324850"/>
          <a:ext cx="9525" cy="3572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1304925</xdr:colOff>
      <xdr:row>38</xdr:row>
      <xdr:rowOff>114300</xdr:rowOff>
    </xdr:from>
    <xdr:to>
      <xdr:col>11</xdr:col>
      <xdr:colOff>9525</xdr:colOff>
      <xdr:row>39</xdr:row>
      <xdr:rowOff>242982</xdr:rowOff>
    </xdr:to>
    <xdr:pic>
      <xdr:nvPicPr>
        <xdr:cNvPr id="10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657975" y="8324850"/>
          <a:ext cx="9525" cy="3572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1304925</xdr:colOff>
      <xdr:row>38</xdr:row>
      <xdr:rowOff>104775</xdr:rowOff>
    </xdr:from>
    <xdr:to>
      <xdr:col>12</xdr:col>
      <xdr:colOff>18802</xdr:colOff>
      <xdr:row>40</xdr:row>
      <xdr:rowOff>36046</xdr:rowOff>
    </xdr:to>
    <xdr:pic>
      <xdr:nvPicPr>
        <xdr:cNvPr id="11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43775" y="8315325"/>
          <a:ext cx="18802" cy="4265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1304925</xdr:colOff>
      <xdr:row>38</xdr:row>
      <xdr:rowOff>104775</xdr:rowOff>
    </xdr:from>
    <xdr:to>
      <xdr:col>12</xdr:col>
      <xdr:colOff>18802</xdr:colOff>
      <xdr:row>40</xdr:row>
      <xdr:rowOff>36046</xdr:rowOff>
    </xdr:to>
    <xdr:pic>
      <xdr:nvPicPr>
        <xdr:cNvPr id="12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43775" y="8315325"/>
          <a:ext cx="18802" cy="4265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1304925</xdr:colOff>
      <xdr:row>38</xdr:row>
      <xdr:rowOff>104775</xdr:rowOff>
    </xdr:from>
    <xdr:to>
      <xdr:col>12</xdr:col>
      <xdr:colOff>18802</xdr:colOff>
      <xdr:row>40</xdr:row>
      <xdr:rowOff>36046</xdr:rowOff>
    </xdr:to>
    <xdr:pic>
      <xdr:nvPicPr>
        <xdr:cNvPr id="13" name="圖片 1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43775" y="8315325"/>
          <a:ext cx="18802" cy="4265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1304925</xdr:colOff>
      <xdr:row>38</xdr:row>
      <xdr:rowOff>104775</xdr:rowOff>
    </xdr:from>
    <xdr:to>
      <xdr:col>12</xdr:col>
      <xdr:colOff>18802</xdr:colOff>
      <xdr:row>40</xdr:row>
      <xdr:rowOff>36046</xdr:rowOff>
    </xdr:to>
    <xdr:pic>
      <xdr:nvPicPr>
        <xdr:cNvPr id="14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43775" y="8315325"/>
          <a:ext cx="18802" cy="4265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1304925</xdr:colOff>
      <xdr:row>38</xdr:row>
      <xdr:rowOff>104775</xdr:rowOff>
    </xdr:from>
    <xdr:to>
      <xdr:col>12</xdr:col>
      <xdr:colOff>18802</xdr:colOff>
      <xdr:row>40</xdr:row>
      <xdr:rowOff>36046</xdr:rowOff>
    </xdr:to>
    <xdr:pic>
      <xdr:nvPicPr>
        <xdr:cNvPr id="15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43775" y="8315325"/>
          <a:ext cx="18802" cy="4265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1304925</xdr:colOff>
      <xdr:row>38</xdr:row>
      <xdr:rowOff>104775</xdr:rowOff>
    </xdr:from>
    <xdr:to>
      <xdr:col>12</xdr:col>
      <xdr:colOff>18802</xdr:colOff>
      <xdr:row>40</xdr:row>
      <xdr:rowOff>36046</xdr:rowOff>
    </xdr:to>
    <xdr:pic>
      <xdr:nvPicPr>
        <xdr:cNvPr id="16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43775" y="8315325"/>
          <a:ext cx="18802" cy="4265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1304925</xdr:colOff>
      <xdr:row>38</xdr:row>
      <xdr:rowOff>104775</xdr:rowOff>
    </xdr:from>
    <xdr:to>
      <xdr:col>9</xdr:col>
      <xdr:colOff>12639</xdr:colOff>
      <xdr:row>40</xdr:row>
      <xdr:rowOff>47251</xdr:rowOff>
    </xdr:to>
    <xdr:pic>
      <xdr:nvPicPr>
        <xdr:cNvPr id="2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38800" y="8410575"/>
          <a:ext cx="12639" cy="460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1304925</xdr:colOff>
      <xdr:row>38</xdr:row>
      <xdr:rowOff>104775</xdr:rowOff>
    </xdr:from>
    <xdr:to>
      <xdr:col>9</xdr:col>
      <xdr:colOff>12639</xdr:colOff>
      <xdr:row>40</xdr:row>
      <xdr:rowOff>47251</xdr:rowOff>
    </xdr:to>
    <xdr:pic>
      <xdr:nvPicPr>
        <xdr:cNvPr id="3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38800" y="8410575"/>
          <a:ext cx="12639" cy="460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1304925</xdr:colOff>
      <xdr:row>38</xdr:row>
      <xdr:rowOff>104775</xdr:rowOff>
    </xdr:from>
    <xdr:to>
      <xdr:col>9</xdr:col>
      <xdr:colOff>12639</xdr:colOff>
      <xdr:row>40</xdr:row>
      <xdr:rowOff>47251</xdr:rowOff>
    </xdr:to>
    <xdr:pic>
      <xdr:nvPicPr>
        <xdr:cNvPr id="4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38800" y="8410575"/>
          <a:ext cx="12639" cy="460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1304925</xdr:colOff>
      <xdr:row>38</xdr:row>
      <xdr:rowOff>104775</xdr:rowOff>
    </xdr:from>
    <xdr:to>
      <xdr:col>9</xdr:col>
      <xdr:colOff>12639</xdr:colOff>
      <xdr:row>40</xdr:row>
      <xdr:rowOff>47251</xdr:rowOff>
    </xdr:to>
    <xdr:pic>
      <xdr:nvPicPr>
        <xdr:cNvPr id="5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38800" y="8410575"/>
          <a:ext cx="12639" cy="460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1304925</xdr:colOff>
      <xdr:row>38</xdr:row>
      <xdr:rowOff>104775</xdr:rowOff>
    </xdr:from>
    <xdr:to>
      <xdr:col>9</xdr:col>
      <xdr:colOff>12639</xdr:colOff>
      <xdr:row>40</xdr:row>
      <xdr:rowOff>47251</xdr:rowOff>
    </xdr:to>
    <xdr:pic>
      <xdr:nvPicPr>
        <xdr:cNvPr id="6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38800" y="8410575"/>
          <a:ext cx="12639" cy="460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1304925</xdr:colOff>
      <xdr:row>38</xdr:row>
      <xdr:rowOff>104775</xdr:rowOff>
    </xdr:from>
    <xdr:to>
      <xdr:col>9</xdr:col>
      <xdr:colOff>12639</xdr:colOff>
      <xdr:row>40</xdr:row>
      <xdr:rowOff>47251</xdr:rowOff>
    </xdr:to>
    <xdr:pic>
      <xdr:nvPicPr>
        <xdr:cNvPr id="7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38800" y="8410575"/>
          <a:ext cx="12639" cy="460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1304925</xdr:colOff>
      <xdr:row>38</xdr:row>
      <xdr:rowOff>114300</xdr:rowOff>
    </xdr:from>
    <xdr:to>
      <xdr:col>11</xdr:col>
      <xdr:colOff>9525</xdr:colOff>
      <xdr:row>39</xdr:row>
      <xdr:rowOff>242982</xdr:rowOff>
    </xdr:to>
    <xdr:pic>
      <xdr:nvPicPr>
        <xdr:cNvPr id="8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657975" y="8324850"/>
          <a:ext cx="9525" cy="3572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1304925</xdr:colOff>
      <xdr:row>38</xdr:row>
      <xdr:rowOff>114300</xdr:rowOff>
    </xdr:from>
    <xdr:to>
      <xdr:col>11</xdr:col>
      <xdr:colOff>9525</xdr:colOff>
      <xdr:row>39</xdr:row>
      <xdr:rowOff>242982</xdr:rowOff>
    </xdr:to>
    <xdr:pic>
      <xdr:nvPicPr>
        <xdr:cNvPr id="9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657975" y="8324850"/>
          <a:ext cx="9525" cy="3572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1304925</xdr:colOff>
      <xdr:row>38</xdr:row>
      <xdr:rowOff>114300</xdr:rowOff>
    </xdr:from>
    <xdr:to>
      <xdr:col>11</xdr:col>
      <xdr:colOff>9525</xdr:colOff>
      <xdr:row>39</xdr:row>
      <xdr:rowOff>242982</xdr:rowOff>
    </xdr:to>
    <xdr:pic>
      <xdr:nvPicPr>
        <xdr:cNvPr id="10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657975" y="8324850"/>
          <a:ext cx="9525" cy="3572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1304925</xdr:colOff>
      <xdr:row>38</xdr:row>
      <xdr:rowOff>104775</xdr:rowOff>
    </xdr:from>
    <xdr:to>
      <xdr:col>12</xdr:col>
      <xdr:colOff>18802</xdr:colOff>
      <xdr:row>40</xdr:row>
      <xdr:rowOff>36046</xdr:rowOff>
    </xdr:to>
    <xdr:pic>
      <xdr:nvPicPr>
        <xdr:cNvPr id="11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43775" y="8315325"/>
          <a:ext cx="18802" cy="4265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1304925</xdr:colOff>
      <xdr:row>38</xdr:row>
      <xdr:rowOff>104775</xdr:rowOff>
    </xdr:from>
    <xdr:to>
      <xdr:col>12</xdr:col>
      <xdr:colOff>18802</xdr:colOff>
      <xdr:row>40</xdr:row>
      <xdr:rowOff>36046</xdr:rowOff>
    </xdr:to>
    <xdr:pic>
      <xdr:nvPicPr>
        <xdr:cNvPr id="12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43775" y="8315325"/>
          <a:ext cx="18802" cy="4265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1304925</xdr:colOff>
      <xdr:row>38</xdr:row>
      <xdr:rowOff>104775</xdr:rowOff>
    </xdr:from>
    <xdr:to>
      <xdr:col>12</xdr:col>
      <xdr:colOff>18802</xdr:colOff>
      <xdr:row>40</xdr:row>
      <xdr:rowOff>36046</xdr:rowOff>
    </xdr:to>
    <xdr:pic>
      <xdr:nvPicPr>
        <xdr:cNvPr id="13" name="圖片 1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43775" y="8315325"/>
          <a:ext cx="18802" cy="4265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1304925</xdr:colOff>
      <xdr:row>38</xdr:row>
      <xdr:rowOff>104775</xdr:rowOff>
    </xdr:from>
    <xdr:to>
      <xdr:col>12</xdr:col>
      <xdr:colOff>18802</xdr:colOff>
      <xdr:row>40</xdr:row>
      <xdr:rowOff>36046</xdr:rowOff>
    </xdr:to>
    <xdr:pic>
      <xdr:nvPicPr>
        <xdr:cNvPr id="14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43775" y="8315325"/>
          <a:ext cx="18802" cy="4265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1304925</xdr:colOff>
      <xdr:row>38</xdr:row>
      <xdr:rowOff>104775</xdr:rowOff>
    </xdr:from>
    <xdr:to>
      <xdr:col>12</xdr:col>
      <xdr:colOff>18802</xdr:colOff>
      <xdr:row>40</xdr:row>
      <xdr:rowOff>36046</xdr:rowOff>
    </xdr:to>
    <xdr:pic>
      <xdr:nvPicPr>
        <xdr:cNvPr id="15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43775" y="8315325"/>
          <a:ext cx="18802" cy="4265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1304925</xdr:colOff>
      <xdr:row>38</xdr:row>
      <xdr:rowOff>104775</xdr:rowOff>
    </xdr:from>
    <xdr:to>
      <xdr:col>12</xdr:col>
      <xdr:colOff>18802</xdr:colOff>
      <xdr:row>40</xdr:row>
      <xdr:rowOff>36046</xdr:rowOff>
    </xdr:to>
    <xdr:pic>
      <xdr:nvPicPr>
        <xdr:cNvPr id="16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43775" y="8315325"/>
          <a:ext cx="18802" cy="4265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1304925</xdr:colOff>
      <xdr:row>38</xdr:row>
      <xdr:rowOff>104775</xdr:rowOff>
    </xdr:from>
    <xdr:to>
      <xdr:col>9</xdr:col>
      <xdr:colOff>12638</xdr:colOff>
      <xdr:row>40</xdr:row>
      <xdr:rowOff>69663</xdr:rowOff>
    </xdr:to>
    <xdr:pic>
      <xdr:nvPicPr>
        <xdr:cNvPr id="2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38800" y="8410575"/>
          <a:ext cx="12639" cy="460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1304925</xdr:colOff>
      <xdr:row>38</xdr:row>
      <xdr:rowOff>104775</xdr:rowOff>
    </xdr:from>
    <xdr:to>
      <xdr:col>9</xdr:col>
      <xdr:colOff>12638</xdr:colOff>
      <xdr:row>40</xdr:row>
      <xdr:rowOff>69663</xdr:rowOff>
    </xdr:to>
    <xdr:pic>
      <xdr:nvPicPr>
        <xdr:cNvPr id="3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38800" y="8410575"/>
          <a:ext cx="12639" cy="460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1304925</xdr:colOff>
      <xdr:row>38</xdr:row>
      <xdr:rowOff>104775</xdr:rowOff>
    </xdr:from>
    <xdr:to>
      <xdr:col>9</xdr:col>
      <xdr:colOff>12638</xdr:colOff>
      <xdr:row>40</xdr:row>
      <xdr:rowOff>69663</xdr:rowOff>
    </xdr:to>
    <xdr:pic>
      <xdr:nvPicPr>
        <xdr:cNvPr id="4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38800" y="8410575"/>
          <a:ext cx="12639" cy="460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1304925</xdr:colOff>
      <xdr:row>38</xdr:row>
      <xdr:rowOff>104775</xdr:rowOff>
    </xdr:from>
    <xdr:to>
      <xdr:col>9</xdr:col>
      <xdr:colOff>12638</xdr:colOff>
      <xdr:row>40</xdr:row>
      <xdr:rowOff>69663</xdr:rowOff>
    </xdr:to>
    <xdr:pic>
      <xdr:nvPicPr>
        <xdr:cNvPr id="5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38800" y="8410575"/>
          <a:ext cx="12639" cy="460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1304925</xdr:colOff>
      <xdr:row>38</xdr:row>
      <xdr:rowOff>104775</xdr:rowOff>
    </xdr:from>
    <xdr:to>
      <xdr:col>9</xdr:col>
      <xdr:colOff>12638</xdr:colOff>
      <xdr:row>40</xdr:row>
      <xdr:rowOff>69663</xdr:rowOff>
    </xdr:to>
    <xdr:pic>
      <xdr:nvPicPr>
        <xdr:cNvPr id="6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38800" y="8410575"/>
          <a:ext cx="12639" cy="460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1304925</xdr:colOff>
      <xdr:row>38</xdr:row>
      <xdr:rowOff>104775</xdr:rowOff>
    </xdr:from>
    <xdr:to>
      <xdr:col>9</xdr:col>
      <xdr:colOff>12638</xdr:colOff>
      <xdr:row>40</xdr:row>
      <xdr:rowOff>69663</xdr:rowOff>
    </xdr:to>
    <xdr:pic>
      <xdr:nvPicPr>
        <xdr:cNvPr id="7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38800" y="8410575"/>
          <a:ext cx="12639" cy="460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1304925</xdr:colOff>
      <xdr:row>38</xdr:row>
      <xdr:rowOff>114300</xdr:rowOff>
    </xdr:from>
    <xdr:to>
      <xdr:col>11</xdr:col>
      <xdr:colOff>9525</xdr:colOff>
      <xdr:row>39</xdr:row>
      <xdr:rowOff>242982</xdr:rowOff>
    </xdr:to>
    <xdr:pic>
      <xdr:nvPicPr>
        <xdr:cNvPr id="8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657975" y="8324850"/>
          <a:ext cx="9525" cy="3572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1304925</xdr:colOff>
      <xdr:row>38</xdr:row>
      <xdr:rowOff>114300</xdr:rowOff>
    </xdr:from>
    <xdr:to>
      <xdr:col>11</xdr:col>
      <xdr:colOff>9525</xdr:colOff>
      <xdr:row>39</xdr:row>
      <xdr:rowOff>242982</xdr:rowOff>
    </xdr:to>
    <xdr:pic>
      <xdr:nvPicPr>
        <xdr:cNvPr id="9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657975" y="8324850"/>
          <a:ext cx="9525" cy="3572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1304925</xdr:colOff>
      <xdr:row>38</xdr:row>
      <xdr:rowOff>114300</xdr:rowOff>
    </xdr:from>
    <xdr:to>
      <xdr:col>11</xdr:col>
      <xdr:colOff>9525</xdr:colOff>
      <xdr:row>39</xdr:row>
      <xdr:rowOff>242982</xdr:rowOff>
    </xdr:to>
    <xdr:pic>
      <xdr:nvPicPr>
        <xdr:cNvPr id="10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657975" y="8324850"/>
          <a:ext cx="9525" cy="3572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1304925</xdr:colOff>
      <xdr:row>38</xdr:row>
      <xdr:rowOff>104775</xdr:rowOff>
    </xdr:from>
    <xdr:to>
      <xdr:col>12</xdr:col>
      <xdr:colOff>18802</xdr:colOff>
      <xdr:row>40</xdr:row>
      <xdr:rowOff>36046</xdr:rowOff>
    </xdr:to>
    <xdr:pic>
      <xdr:nvPicPr>
        <xdr:cNvPr id="11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43775" y="8315325"/>
          <a:ext cx="18802" cy="4265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1304925</xdr:colOff>
      <xdr:row>38</xdr:row>
      <xdr:rowOff>104775</xdr:rowOff>
    </xdr:from>
    <xdr:to>
      <xdr:col>12</xdr:col>
      <xdr:colOff>18802</xdr:colOff>
      <xdr:row>40</xdr:row>
      <xdr:rowOff>36046</xdr:rowOff>
    </xdr:to>
    <xdr:pic>
      <xdr:nvPicPr>
        <xdr:cNvPr id="12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43775" y="8315325"/>
          <a:ext cx="18802" cy="4265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1304925</xdr:colOff>
      <xdr:row>38</xdr:row>
      <xdr:rowOff>104775</xdr:rowOff>
    </xdr:from>
    <xdr:to>
      <xdr:col>12</xdr:col>
      <xdr:colOff>18802</xdr:colOff>
      <xdr:row>40</xdr:row>
      <xdr:rowOff>36046</xdr:rowOff>
    </xdr:to>
    <xdr:pic>
      <xdr:nvPicPr>
        <xdr:cNvPr id="13" name="圖片 1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43775" y="8315325"/>
          <a:ext cx="18802" cy="4265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1304925</xdr:colOff>
      <xdr:row>38</xdr:row>
      <xdr:rowOff>104775</xdr:rowOff>
    </xdr:from>
    <xdr:to>
      <xdr:col>12</xdr:col>
      <xdr:colOff>18802</xdr:colOff>
      <xdr:row>40</xdr:row>
      <xdr:rowOff>36046</xdr:rowOff>
    </xdr:to>
    <xdr:pic>
      <xdr:nvPicPr>
        <xdr:cNvPr id="14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43775" y="8315325"/>
          <a:ext cx="18802" cy="4265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1304925</xdr:colOff>
      <xdr:row>38</xdr:row>
      <xdr:rowOff>104775</xdr:rowOff>
    </xdr:from>
    <xdr:to>
      <xdr:col>12</xdr:col>
      <xdr:colOff>18802</xdr:colOff>
      <xdr:row>40</xdr:row>
      <xdr:rowOff>36046</xdr:rowOff>
    </xdr:to>
    <xdr:pic>
      <xdr:nvPicPr>
        <xdr:cNvPr id="15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43775" y="8315325"/>
          <a:ext cx="18802" cy="4265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1304925</xdr:colOff>
      <xdr:row>38</xdr:row>
      <xdr:rowOff>104775</xdr:rowOff>
    </xdr:from>
    <xdr:to>
      <xdr:col>12</xdr:col>
      <xdr:colOff>18802</xdr:colOff>
      <xdr:row>40</xdr:row>
      <xdr:rowOff>36046</xdr:rowOff>
    </xdr:to>
    <xdr:pic>
      <xdr:nvPicPr>
        <xdr:cNvPr id="16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43775" y="8315325"/>
          <a:ext cx="18802" cy="4265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1323975</xdr:colOff>
      <xdr:row>36</xdr:row>
      <xdr:rowOff>114300</xdr:rowOff>
    </xdr:from>
    <xdr:to>
      <xdr:col>8</xdr:col>
      <xdr:colOff>9524</xdr:colOff>
      <xdr:row>37</xdr:row>
      <xdr:rowOff>36419</xdr:rowOff>
    </xdr:to>
    <xdr:pic>
      <xdr:nvPicPr>
        <xdr:cNvPr id="2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53050" y="8134350"/>
          <a:ext cx="952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1323975</xdr:colOff>
      <xdr:row>36</xdr:row>
      <xdr:rowOff>114300</xdr:rowOff>
    </xdr:from>
    <xdr:to>
      <xdr:col>8</xdr:col>
      <xdr:colOff>9524</xdr:colOff>
      <xdr:row>37</xdr:row>
      <xdr:rowOff>36419</xdr:rowOff>
    </xdr:to>
    <xdr:pic>
      <xdr:nvPicPr>
        <xdr:cNvPr id="3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53050" y="8134350"/>
          <a:ext cx="952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1323975</xdr:colOff>
      <xdr:row>36</xdr:row>
      <xdr:rowOff>114300</xdr:rowOff>
    </xdr:from>
    <xdr:to>
      <xdr:col>8</xdr:col>
      <xdr:colOff>9524</xdr:colOff>
      <xdr:row>37</xdr:row>
      <xdr:rowOff>36419</xdr:rowOff>
    </xdr:to>
    <xdr:pic>
      <xdr:nvPicPr>
        <xdr:cNvPr id="4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53050" y="8134350"/>
          <a:ext cx="952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1304925</xdr:colOff>
      <xdr:row>36</xdr:row>
      <xdr:rowOff>114300</xdr:rowOff>
    </xdr:from>
    <xdr:to>
      <xdr:col>8</xdr:col>
      <xdr:colOff>9524</xdr:colOff>
      <xdr:row>37</xdr:row>
      <xdr:rowOff>45944</xdr:rowOff>
    </xdr:to>
    <xdr:pic>
      <xdr:nvPicPr>
        <xdr:cNvPr id="5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53050" y="8134350"/>
          <a:ext cx="952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1304925</xdr:colOff>
      <xdr:row>36</xdr:row>
      <xdr:rowOff>114300</xdr:rowOff>
    </xdr:from>
    <xdr:to>
      <xdr:col>8</xdr:col>
      <xdr:colOff>9524</xdr:colOff>
      <xdr:row>37</xdr:row>
      <xdr:rowOff>45944</xdr:rowOff>
    </xdr:to>
    <xdr:pic>
      <xdr:nvPicPr>
        <xdr:cNvPr id="6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53050" y="8134350"/>
          <a:ext cx="952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1304925</xdr:colOff>
      <xdr:row>36</xdr:row>
      <xdr:rowOff>114300</xdr:rowOff>
    </xdr:from>
    <xdr:to>
      <xdr:col>8</xdr:col>
      <xdr:colOff>9524</xdr:colOff>
      <xdr:row>37</xdr:row>
      <xdr:rowOff>45944</xdr:rowOff>
    </xdr:to>
    <xdr:pic>
      <xdr:nvPicPr>
        <xdr:cNvPr id="7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53050" y="8134350"/>
          <a:ext cx="952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1304925</xdr:colOff>
      <xdr:row>37</xdr:row>
      <xdr:rowOff>114300</xdr:rowOff>
    </xdr:from>
    <xdr:to>
      <xdr:col>8</xdr:col>
      <xdr:colOff>9524</xdr:colOff>
      <xdr:row>38</xdr:row>
      <xdr:rowOff>216273</xdr:rowOff>
    </xdr:to>
    <xdr:pic>
      <xdr:nvPicPr>
        <xdr:cNvPr id="8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353050" y="8543925"/>
          <a:ext cx="952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1304925</xdr:colOff>
      <xdr:row>37</xdr:row>
      <xdr:rowOff>114300</xdr:rowOff>
    </xdr:from>
    <xdr:to>
      <xdr:col>8</xdr:col>
      <xdr:colOff>9524</xdr:colOff>
      <xdr:row>38</xdr:row>
      <xdr:rowOff>216273</xdr:rowOff>
    </xdr:to>
    <xdr:pic>
      <xdr:nvPicPr>
        <xdr:cNvPr id="9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353050" y="8543925"/>
          <a:ext cx="952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1304925</xdr:colOff>
      <xdr:row>37</xdr:row>
      <xdr:rowOff>114300</xdr:rowOff>
    </xdr:from>
    <xdr:to>
      <xdr:col>8</xdr:col>
      <xdr:colOff>9524</xdr:colOff>
      <xdr:row>38</xdr:row>
      <xdr:rowOff>216273</xdr:rowOff>
    </xdr:to>
    <xdr:pic>
      <xdr:nvPicPr>
        <xdr:cNvPr id="10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353050" y="8543925"/>
          <a:ext cx="952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1304925</xdr:colOff>
      <xdr:row>37</xdr:row>
      <xdr:rowOff>114300</xdr:rowOff>
    </xdr:from>
    <xdr:to>
      <xdr:col>8</xdr:col>
      <xdr:colOff>9525</xdr:colOff>
      <xdr:row>39</xdr:row>
      <xdr:rowOff>43143</xdr:rowOff>
    </xdr:to>
    <xdr:pic>
      <xdr:nvPicPr>
        <xdr:cNvPr id="11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53050" y="8543925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1304925</xdr:colOff>
      <xdr:row>37</xdr:row>
      <xdr:rowOff>114300</xdr:rowOff>
    </xdr:from>
    <xdr:to>
      <xdr:col>8</xdr:col>
      <xdr:colOff>9525</xdr:colOff>
      <xdr:row>39</xdr:row>
      <xdr:rowOff>43143</xdr:rowOff>
    </xdr:to>
    <xdr:pic>
      <xdr:nvPicPr>
        <xdr:cNvPr id="12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53050" y="8543925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1304925</xdr:colOff>
      <xdr:row>37</xdr:row>
      <xdr:rowOff>114300</xdr:rowOff>
    </xdr:from>
    <xdr:to>
      <xdr:col>8</xdr:col>
      <xdr:colOff>9525</xdr:colOff>
      <xdr:row>39</xdr:row>
      <xdr:rowOff>43143</xdr:rowOff>
    </xdr:to>
    <xdr:pic>
      <xdr:nvPicPr>
        <xdr:cNvPr id="13" name="圖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353050" y="8543925"/>
          <a:ext cx="95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1304925</xdr:colOff>
      <xdr:row>38</xdr:row>
      <xdr:rowOff>114300</xdr:rowOff>
    </xdr:from>
    <xdr:to>
      <xdr:col>11</xdr:col>
      <xdr:colOff>9525</xdr:colOff>
      <xdr:row>39</xdr:row>
      <xdr:rowOff>242982</xdr:rowOff>
    </xdr:to>
    <xdr:pic>
      <xdr:nvPicPr>
        <xdr:cNvPr id="14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353050" y="8782050"/>
          <a:ext cx="9525" cy="34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1304925</xdr:colOff>
      <xdr:row>38</xdr:row>
      <xdr:rowOff>114300</xdr:rowOff>
    </xdr:from>
    <xdr:to>
      <xdr:col>11</xdr:col>
      <xdr:colOff>9525</xdr:colOff>
      <xdr:row>39</xdr:row>
      <xdr:rowOff>242982</xdr:rowOff>
    </xdr:to>
    <xdr:pic>
      <xdr:nvPicPr>
        <xdr:cNvPr id="15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353050" y="8782050"/>
          <a:ext cx="9525" cy="34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1304925</xdr:colOff>
      <xdr:row>38</xdr:row>
      <xdr:rowOff>114300</xdr:rowOff>
    </xdr:from>
    <xdr:to>
      <xdr:col>11</xdr:col>
      <xdr:colOff>9525</xdr:colOff>
      <xdr:row>39</xdr:row>
      <xdr:rowOff>242982</xdr:rowOff>
    </xdr:to>
    <xdr:pic>
      <xdr:nvPicPr>
        <xdr:cNvPr id="16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353050" y="8782050"/>
          <a:ext cx="9525" cy="34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1304925</xdr:colOff>
      <xdr:row>38</xdr:row>
      <xdr:rowOff>104775</xdr:rowOff>
    </xdr:from>
    <xdr:to>
      <xdr:col>12</xdr:col>
      <xdr:colOff>18802</xdr:colOff>
      <xdr:row>40</xdr:row>
      <xdr:rowOff>36046</xdr:rowOff>
    </xdr:to>
    <xdr:pic>
      <xdr:nvPicPr>
        <xdr:cNvPr id="17" name="圖片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638800" y="8410575"/>
          <a:ext cx="12639" cy="460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1304925</xdr:colOff>
      <xdr:row>38</xdr:row>
      <xdr:rowOff>104775</xdr:rowOff>
    </xdr:from>
    <xdr:to>
      <xdr:col>12</xdr:col>
      <xdr:colOff>18802</xdr:colOff>
      <xdr:row>40</xdr:row>
      <xdr:rowOff>36046</xdr:rowOff>
    </xdr:to>
    <xdr:pic>
      <xdr:nvPicPr>
        <xdr:cNvPr id="18" name="圖片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638800" y="8410575"/>
          <a:ext cx="12639" cy="460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1304925</xdr:colOff>
      <xdr:row>38</xdr:row>
      <xdr:rowOff>104775</xdr:rowOff>
    </xdr:from>
    <xdr:to>
      <xdr:col>12</xdr:col>
      <xdr:colOff>18802</xdr:colOff>
      <xdr:row>40</xdr:row>
      <xdr:rowOff>36046</xdr:rowOff>
    </xdr:to>
    <xdr:pic>
      <xdr:nvPicPr>
        <xdr:cNvPr id="19" name="圖片 18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638800" y="8410575"/>
          <a:ext cx="12639" cy="460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1304925</xdr:colOff>
      <xdr:row>38</xdr:row>
      <xdr:rowOff>104775</xdr:rowOff>
    </xdr:from>
    <xdr:to>
      <xdr:col>12</xdr:col>
      <xdr:colOff>18802</xdr:colOff>
      <xdr:row>40</xdr:row>
      <xdr:rowOff>36046</xdr:rowOff>
    </xdr:to>
    <xdr:pic>
      <xdr:nvPicPr>
        <xdr:cNvPr id="20" name="圖片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638800" y="8410575"/>
          <a:ext cx="12639" cy="460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1304925</xdr:colOff>
      <xdr:row>38</xdr:row>
      <xdr:rowOff>104775</xdr:rowOff>
    </xdr:from>
    <xdr:to>
      <xdr:col>12</xdr:col>
      <xdr:colOff>18802</xdr:colOff>
      <xdr:row>40</xdr:row>
      <xdr:rowOff>36046</xdr:rowOff>
    </xdr:to>
    <xdr:pic>
      <xdr:nvPicPr>
        <xdr:cNvPr id="21" name="圖片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638800" y="8410575"/>
          <a:ext cx="12639" cy="460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1304925</xdr:colOff>
      <xdr:row>38</xdr:row>
      <xdr:rowOff>104775</xdr:rowOff>
    </xdr:from>
    <xdr:to>
      <xdr:col>12</xdr:col>
      <xdr:colOff>18802</xdr:colOff>
      <xdr:row>40</xdr:row>
      <xdr:rowOff>36046</xdr:rowOff>
    </xdr:to>
    <xdr:pic>
      <xdr:nvPicPr>
        <xdr:cNvPr id="22" name="圖片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638800" y="8410575"/>
          <a:ext cx="12639" cy="460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2"/>
  <sheetViews>
    <sheetView tabSelected="1" topLeftCell="A4" zoomScale="75" zoomScaleNormal="75" zoomScalePageLayoutView="75" workbookViewId="0">
      <selection activeCell="Q26" sqref="Q26"/>
    </sheetView>
  </sheetViews>
  <sheetFormatPr defaultColWidth="8.875" defaultRowHeight="21" x14ac:dyDescent="0.3"/>
  <cols>
    <col min="1" max="1" width="10.125" style="20" customWidth="1"/>
    <col min="2" max="2" width="10.125" style="38" customWidth="1"/>
    <col min="3" max="3" width="15.25" style="30" customWidth="1"/>
    <col min="4" max="4" width="25.625" style="30" customWidth="1"/>
    <col min="5" max="5" width="25.625" style="38" customWidth="1"/>
    <col min="6" max="6" width="19.625" style="38" customWidth="1"/>
    <col min="7" max="7" width="21.5" style="38" customWidth="1"/>
    <col min="8" max="8" width="7.125" style="38" customWidth="1"/>
    <col min="9" max="9" width="8.875" style="36" customWidth="1"/>
    <col min="10" max="10" width="9.25" style="36" customWidth="1"/>
    <col min="11" max="11" width="9.125" style="36" customWidth="1"/>
    <col min="12" max="12" width="8.625" style="36" customWidth="1"/>
    <col min="13" max="13" width="7.875" style="36" customWidth="1"/>
    <col min="14" max="14" width="9" style="36" customWidth="1"/>
    <col min="16" max="16384" width="8.875" style="29"/>
  </cols>
  <sheetData>
    <row r="1" spans="1:16" s="21" customFormat="1" ht="30" customHeight="1" thickBot="1" x14ac:dyDescent="0.3">
      <c r="A1" s="358" t="s">
        <v>412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</row>
    <row r="2" spans="1:16" s="21" customFormat="1" ht="27.95" customHeight="1" thickBot="1" x14ac:dyDescent="0.3">
      <c r="A2" s="231" t="s">
        <v>6</v>
      </c>
      <c r="B2" s="232" t="s">
        <v>7</v>
      </c>
      <c r="C2" s="233" t="s">
        <v>8</v>
      </c>
      <c r="D2" s="359" t="s">
        <v>294</v>
      </c>
      <c r="E2" s="360"/>
      <c r="F2" s="361"/>
      <c r="G2" s="234" t="s">
        <v>72</v>
      </c>
      <c r="H2" s="235" t="s">
        <v>56</v>
      </c>
      <c r="I2" s="236" t="s">
        <v>73</v>
      </c>
      <c r="J2" s="236" t="s">
        <v>55</v>
      </c>
      <c r="K2" s="236" t="s">
        <v>74</v>
      </c>
      <c r="L2" s="236" t="s">
        <v>57</v>
      </c>
      <c r="M2" s="225" t="s">
        <v>296</v>
      </c>
      <c r="N2" s="237" t="s">
        <v>58</v>
      </c>
      <c r="P2" s="22"/>
    </row>
    <row r="3" spans="1:16" s="21" customFormat="1" ht="24.95" customHeight="1" x14ac:dyDescent="0.25">
      <c r="A3" s="67" t="s">
        <v>130</v>
      </c>
      <c r="B3" s="328" t="s">
        <v>437</v>
      </c>
      <c r="C3" s="352" t="str">
        <f>第一週!B5</f>
        <v>酸辣湯麵</v>
      </c>
      <c r="D3" s="353"/>
      <c r="E3" s="356" t="str">
        <f>第一週!B12</f>
        <v>滷雞排(滷)</v>
      </c>
      <c r="F3" s="357"/>
      <c r="G3" s="291" t="str">
        <f>第一週!B20</f>
        <v>時蔬青菜</v>
      </c>
      <c r="H3" s="41"/>
      <c r="I3" s="74">
        <f>第一週!D30</f>
        <v>6</v>
      </c>
      <c r="J3" s="74">
        <f>第一週!D31</f>
        <v>2.8</v>
      </c>
      <c r="K3" s="74">
        <f>第一週!D32</f>
        <v>1.6</v>
      </c>
      <c r="L3" s="532" t="str">
        <f>第一週!D35</f>
        <v>2.5</v>
      </c>
      <c r="M3" s="533"/>
      <c r="N3" s="238">
        <f>I3*70+J3*75+K3*25+L3*45+M3*60</f>
        <v>782.5</v>
      </c>
      <c r="P3" s="22"/>
    </row>
    <row r="4" spans="1:16" s="21" customFormat="1" ht="24.95" customHeight="1" x14ac:dyDescent="0.25">
      <c r="A4" s="67" t="s">
        <v>147</v>
      </c>
      <c r="B4" s="329" t="s">
        <v>438</v>
      </c>
      <c r="C4" s="73" t="str">
        <f>第一週!F5</f>
        <v>白米飯</v>
      </c>
      <c r="D4" s="47" t="str">
        <f>第一週!F7</f>
        <v>麻油杏鮑菇(炒)</v>
      </c>
      <c r="E4" s="47" t="str">
        <f>第一週!F12</f>
        <v>三色毛豆(煮)</v>
      </c>
      <c r="F4" s="47" t="str">
        <f>第一週!F17</f>
        <v>有機蔬菜</v>
      </c>
      <c r="G4" s="347" t="str">
        <f>第一週!F22</f>
        <v>綠豆湯</v>
      </c>
      <c r="H4" s="41" t="s">
        <v>310</v>
      </c>
      <c r="I4" s="74">
        <f>第一週!H30</f>
        <v>6</v>
      </c>
      <c r="J4" s="74">
        <f>第一週!H31</f>
        <v>2.5</v>
      </c>
      <c r="K4" s="74">
        <f>第一週!H32</f>
        <v>1.6</v>
      </c>
      <c r="L4" s="218" t="str">
        <f>第一週!H35</f>
        <v>2.5</v>
      </c>
      <c r="M4" s="226"/>
      <c r="N4" s="238">
        <f t="shared" ref="N4:N28" si="0">I4*70+J4*75+K4*25+L4*45+M4*60</f>
        <v>760</v>
      </c>
      <c r="P4" s="22"/>
    </row>
    <row r="5" spans="1:16" s="21" customFormat="1" ht="24.95" customHeight="1" x14ac:dyDescent="0.25">
      <c r="A5" s="67" t="s">
        <v>59</v>
      </c>
      <c r="B5" s="329" t="s">
        <v>64</v>
      </c>
      <c r="C5" s="73" t="str">
        <f>第一週!J5</f>
        <v>糙米飯</v>
      </c>
      <c r="D5" s="270" t="str">
        <f>第一週!J7</f>
        <v>醬燒鮮魚(炒)</v>
      </c>
      <c r="E5" s="47" t="str">
        <f>第一週!J12</f>
        <v>紅蘿蔔炒蛋(炒)</v>
      </c>
      <c r="F5" s="73" t="str">
        <f>第一週!J17</f>
        <v>時蔬青菜</v>
      </c>
      <c r="G5" s="73" t="str">
        <f>第一週!J22</f>
        <v>玉米濃湯</v>
      </c>
      <c r="H5" s="41"/>
      <c r="I5" s="74">
        <f>第一週!L30</f>
        <v>6</v>
      </c>
      <c r="J5" s="74">
        <f>第一週!L31</f>
        <v>3.3</v>
      </c>
      <c r="K5" s="74">
        <f>第一週!L32</f>
        <v>1.5</v>
      </c>
      <c r="L5" s="218" t="s">
        <v>295</v>
      </c>
      <c r="M5" s="226"/>
      <c r="N5" s="238">
        <f t="shared" si="0"/>
        <v>817.5</v>
      </c>
      <c r="P5" s="22"/>
    </row>
    <row r="6" spans="1:16" ht="24.95" customHeight="1" x14ac:dyDescent="0.3">
      <c r="A6" s="83" t="s">
        <v>61</v>
      </c>
      <c r="B6" s="72" t="s">
        <v>48</v>
      </c>
      <c r="C6" s="75" t="str">
        <f>第一週!N5</f>
        <v>紫米飯</v>
      </c>
      <c r="D6" s="241" t="str">
        <f>第一週!N7</f>
        <v>黑胡椒腿丁(炒)</v>
      </c>
      <c r="E6" s="45" t="str">
        <f>第一週!N12</f>
        <v>洋芋肉片(炒)</v>
      </c>
      <c r="F6" s="47" t="str">
        <f>第一週!N17</f>
        <v>時蔬青菜</v>
      </c>
      <c r="G6" s="44" t="str">
        <f>第一週!N22</f>
        <v>冬瓜肉絲湯</v>
      </c>
      <c r="H6" s="41"/>
      <c r="I6" s="74">
        <f>第一週!P30</f>
        <v>6</v>
      </c>
      <c r="J6" s="74">
        <f>第一週!P31</f>
        <v>2.8</v>
      </c>
      <c r="K6" s="74">
        <f>第一週!P32</f>
        <v>1.5</v>
      </c>
      <c r="L6" s="218">
        <f>第一週!P35</f>
        <v>2.5</v>
      </c>
      <c r="M6" s="228"/>
      <c r="N6" s="238">
        <f t="shared" si="0"/>
        <v>780</v>
      </c>
    </row>
    <row r="7" spans="1:16" ht="24.95" customHeight="1" thickBot="1" x14ac:dyDescent="0.35">
      <c r="A7" s="124" t="s">
        <v>63</v>
      </c>
      <c r="B7" s="76" t="s">
        <v>313</v>
      </c>
      <c r="C7" s="326" t="str">
        <f>第一週!R5</f>
        <v>五穀飯</v>
      </c>
      <c r="D7" s="271" t="str">
        <f>第一週!R7</f>
        <v>塔香打拋肉(煮)</v>
      </c>
      <c r="E7" s="271" t="str">
        <f>第一週!R12</f>
        <v>關東煮(煮)</v>
      </c>
      <c r="F7" s="51" t="str">
        <f>第一週!R17</f>
        <v>時蔬青菜</v>
      </c>
      <c r="G7" s="46" t="str">
        <f>第一週!R22</f>
        <v>黃瓜雞湯</v>
      </c>
      <c r="H7" s="42" t="s">
        <v>440</v>
      </c>
      <c r="I7" s="77">
        <f>第一週!T30</f>
        <v>6</v>
      </c>
      <c r="J7" s="77">
        <f>第一週!T31</f>
        <v>2.7</v>
      </c>
      <c r="K7" s="77">
        <f>第一週!T32</f>
        <v>1.8</v>
      </c>
      <c r="L7" s="219" t="s">
        <v>319</v>
      </c>
      <c r="M7" s="227"/>
      <c r="N7" s="240">
        <f t="shared" si="0"/>
        <v>780</v>
      </c>
    </row>
    <row r="8" spans="1:16" s="21" customFormat="1" ht="24.95" customHeight="1" thickTop="1" x14ac:dyDescent="0.25">
      <c r="A8" s="67" t="s">
        <v>148</v>
      </c>
      <c r="B8" s="68" t="s">
        <v>75</v>
      </c>
      <c r="C8" s="69" t="str">
        <f>第二週!B5</f>
        <v>小米飯</v>
      </c>
      <c r="D8" s="48" t="str">
        <f>第二週!B7</f>
        <v>香煎豬排(煎)</v>
      </c>
      <c r="E8" s="48" t="str">
        <f>第二週!B12</f>
        <v>客家小炒(炒)</v>
      </c>
      <c r="F8" s="48" t="str">
        <f>第二週!B17</f>
        <v>時蔬青菜</v>
      </c>
      <c r="G8" s="78" t="str">
        <f>第二週!B22</f>
        <v>芹菜粉絲湯</v>
      </c>
      <c r="H8" s="31"/>
      <c r="I8" s="70">
        <f>第二週!D30</f>
        <v>6</v>
      </c>
      <c r="J8" s="70">
        <f>第二週!D31</f>
        <v>3.5</v>
      </c>
      <c r="K8" s="70">
        <f>第二週!D32</f>
        <v>1.5</v>
      </c>
      <c r="L8" s="220" t="s">
        <v>432</v>
      </c>
      <c r="M8" s="71"/>
      <c r="N8" s="239">
        <f t="shared" si="0"/>
        <v>832.5</v>
      </c>
      <c r="P8" s="22"/>
    </row>
    <row r="9" spans="1:16" s="21" customFormat="1" ht="24.95" customHeight="1" x14ac:dyDescent="0.25">
      <c r="A9" s="67" t="s">
        <v>149</v>
      </c>
      <c r="B9" s="328" t="s">
        <v>437</v>
      </c>
      <c r="C9" s="352" t="str">
        <f>第二週!F5</f>
        <v>咖哩燴飯</v>
      </c>
      <c r="D9" s="353"/>
      <c r="E9" s="354" t="str">
        <f>第二週!F12</f>
        <v>香酥雞翅(炸)</v>
      </c>
      <c r="F9" s="353"/>
      <c r="G9" s="291" t="str">
        <f>第二週!F22</f>
        <v>蘿蔔排骨湯</v>
      </c>
      <c r="H9" s="79"/>
      <c r="I9" s="80">
        <f>第二週!H30</f>
        <v>6</v>
      </c>
      <c r="J9" s="74">
        <f>第二週!H31</f>
        <v>3.5</v>
      </c>
      <c r="K9" s="74">
        <v>1.6</v>
      </c>
      <c r="L9" s="218" t="str">
        <f>第二週!H35</f>
        <v>2.5</v>
      </c>
      <c r="M9" s="220"/>
      <c r="N9" s="238">
        <f t="shared" si="0"/>
        <v>835</v>
      </c>
      <c r="P9" s="22"/>
    </row>
    <row r="10" spans="1:16" s="21" customFormat="1" ht="24.95" customHeight="1" x14ac:dyDescent="0.25">
      <c r="A10" s="67" t="s">
        <v>150</v>
      </c>
      <c r="B10" s="330" t="s">
        <v>62</v>
      </c>
      <c r="C10" s="327" t="str">
        <f>第二週!J5</f>
        <v>白米飯</v>
      </c>
      <c r="D10" s="221" t="str">
        <f>第二週!J7</f>
        <v>玉米炒蛋(炒)</v>
      </c>
      <c r="E10" s="221" t="str">
        <f>第二週!J12</f>
        <v>香菇燒油腐(煮)</v>
      </c>
      <c r="F10" s="221" t="str">
        <f>第二週!J17</f>
        <v>有機蔬菜</v>
      </c>
      <c r="G10" s="221" t="str">
        <f>第二週!J22</f>
        <v>海芽蛋花湯</v>
      </c>
      <c r="H10" s="41"/>
      <c r="I10" s="74">
        <f>第二週!L30</f>
        <v>6</v>
      </c>
      <c r="J10" s="74">
        <f>第二週!L31</f>
        <v>2.5</v>
      </c>
      <c r="K10" s="74">
        <f>第二週!L32</f>
        <v>1.5</v>
      </c>
      <c r="L10" s="218" t="s">
        <v>295</v>
      </c>
      <c r="M10" s="228"/>
      <c r="N10" s="238">
        <f t="shared" si="0"/>
        <v>757.5</v>
      </c>
      <c r="P10" s="22"/>
    </row>
    <row r="11" spans="1:16" s="21" customFormat="1" ht="24.95" customHeight="1" x14ac:dyDescent="0.25">
      <c r="A11" s="67" t="s">
        <v>65</v>
      </c>
      <c r="B11" s="68" t="s">
        <v>64</v>
      </c>
      <c r="C11" s="69" t="str">
        <f>第二週!N5</f>
        <v>麥片飯</v>
      </c>
      <c r="D11" s="75" t="str">
        <f>第二週!N7</f>
        <v>羅宋燉肉(煮)</v>
      </c>
      <c r="E11" s="221" t="str">
        <f>第二週!N12</f>
        <v>蛋酥滷白菜(燴)</v>
      </c>
      <c r="F11" s="75" t="str">
        <f>第二週!N17</f>
        <v>時蔬青菜</v>
      </c>
      <c r="G11" s="75" t="str">
        <f>第二週!N22</f>
        <v>冬瓜魚丸湯</v>
      </c>
      <c r="H11" s="41"/>
      <c r="I11" s="70">
        <f>第二週!P30</f>
        <v>6</v>
      </c>
      <c r="J11" s="74">
        <v>3</v>
      </c>
      <c r="K11" s="74">
        <v>2</v>
      </c>
      <c r="L11" s="218">
        <f>第二週!P35</f>
        <v>2.5</v>
      </c>
      <c r="M11" s="228"/>
      <c r="N11" s="238">
        <f t="shared" si="0"/>
        <v>807.5</v>
      </c>
      <c r="P11" s="22"/>
    </row>
    <row r="12" spans="1:16" s="21" customFormat="1" ht="24.95" customHeight="1" thickBot="1" x14ac:dyDescent="0.3">
      <c r="A12" s="124" t="s">
        <v>152</v>
      </c>
      <c r="B12" s="76" t="s">
        <v>48</v>
      </c>
      <c r="C12" s="326" t="str">
        <f>第二週!R5</f>
        <v>地瓜飯</v>
      </c>
      <c r="D12" s="64" t="str">
        <f>第二週!R7</f>
        <v>咕咕雞(炸)</v>
      </c>
      <c r="E12" s="51" t="str">
        <f>第二週!R12</f>
        <v>肉片滷(煮)</v>
      </c>
      <c r="F12" s="49" t="str">
        <f>第二週!R17</f>
        <v>時蔬青菜</v>
      </c>
      <c r="G12" s="49" t="str">
        <f>第二週!R22</f>
        <v>黃瓜肉絲湯</v>
      </c>
      <c r="H12" s="42" t="s">
        <v>439</v>
      </c>
      <c r="I12" s="77">
        <f>第二週!T30</f>
        <v>6</v>
      </c>
      <c r="J12" s="77">
        <f>第二週!T31</f>
        <v>2.7</v>
      </c>
      <c r="K12" s="77">
        <f>第二週!T32</f>
        <v>1.5</v>
      </c>
      <c r="L12" s="219">
        <f>第二週!T35</f>
        <v>2.5</v>
      </c>
      <c r="M12" s="227"/>
      <c r="N12" s="240">
        <f t="shared" si="0"/>
        <v>772.5</v>
      </c>
      <c r="P12" s="22"/>
    </row>
    <row r="13" spans="1:16" s="21" customFormat="1" ht="24.95" customHeight="1" thickTop="1" x14ac:dyDescent="0.25">
      <c r="A13" s="67" t="s">
        <v>151</v>
      </c>
      <c r="B13" s="72" t="s">
        <v>75</v>
      </c>
      <c r="C13" s="69" t="str">
        <f>第三週!B5</f>
        <v>紫米飯</v>
      </c>
      <c r="D13" s="44" t="str">
        <f>第三週!B7</f>
        <v>豆豉雞丁(炒)</v>
      </c>
      <c r="E13" s="50" t="str">
        <f>第三週!B12</f>
        <v>醬燒豆腐(煮)</v>
      </c>
      <c r="F13" s="48" t="str">
        <f>第三週!B17</f>
        <v>時蔬青菜</v>
      </c>
      <c r="G13" s="48" t="str">
        <f>第三週!B22</f>
        <v>海芽排骨湯</v>
      </c>
      <c r="H13" s="31"/>
      <c r="I13" s="70">
        <f>第三週!D30</f>
        <v>6</v>
      </c>
      <c r="J13" s="70">
        <f>第三週!D31</f>
        <v>2.8</v>
      </c>
      <c r="K13" s="70">
        <f>第三週!D32</f>
        <v>1.5</v>
      </c>
      <c r="L13" s="71" t="str">
        <f>第三週!D35</f>
        <v>2.5</v>
      </c>
      <c r="M13" s="71"/>
      <c r="N13" s="239">
        <f t="shared" si="0"/>
        <v>780</v>
      </c>
      <c r="P13" s="22"/>
    </row>
    <row r="14" spans="1:16" s="21" customFormat="1" ht="24.95" customHeight="1" x14ac:dyDescent="0.25">
      <c r="A14" s="67" t="s">
        <v>153</v>
      </c>
      <c r="B14" s="328" t="s">
        <v>437</v>
      </c>
      <c r="C14" s="352" t="str">
        <f>第三週!F5</f>
        <v>什錦炒麵(炒)</v>
      </c>
      <c r="D14" s="353"/>
      <c r="E14" s="291" t="str">
        <f>第三週!F12</f>
        <v>肉包(蒸)</v>
      </c>
      <c r="F14" s="291" t="str">
        <f>第三週!F17</f>
        <v>時蔬青菜</v>
      </c>
      <c r="G14" s="291" t="str">
        <f>第三週!F22</f>
        <v>豆薯蛋花湯</v>
      </c>
      <c r="H14" s="79"/>
      <c r="I14" s="81">
        <f>第三週!H30</f>
        <v>6</v>
      </c>
      <c r="J14" s="81">
        <f>第三週!H31</f>
        <v>2.6</v>
      </c>
      <c r="K14" s="81">
        <f>第三週!H32</f>
        <v>1.6</v>
      </c>
      <c r="L14" s="222" t="str">
        <f>第三週!H35</f>
        <v>2.5</v>
      </c>
      <c r="M14" s="226"/>
      <c r="N14" s="238">
        <f t="shared" si="0"/>
        <v>767.5</v>
      </c>
      <c r="P14" s="22"/>
    </row>
    <row r="15" spans="1:16" ht="24.95" customHeight="1" x14ac:dyDescent="0.3">
      <c r="A15" s="67" t="s">
        <v>154</v>
      </c>
      <c r="B15" s="331" t="s">
        <v>62</v>
      </c>
      <c r="C15" s="69" t="str">
        <f>第三週!J5</f>
        <v>白米飯</v>
      </c>
      <c r="D15" s="69" t="str">
        <f>第三週!J7</f>
        <v>蕃茄炒蛋(炒)</v>
      </c>
      <c r="E15" s="69" t="str">
        <f>第三週!J12</f>
        <v>毛豆炒豆干(炒)</v>
      </c>
      <c r="F15" s="69" t="str">
        <f>第三週!J17</f>
        <v>有機蔬菜</v>
      </c>
      <c r="G15" s="69" t="str">
        <f>第三週!J22</f>
        <v>薑絲冬瓜湯</v>
      </c>
      <c r="H15" s="41" t="s">
        <v>310</v>
      </c>
      <c r="I15" s="41">
        <f>第三週!L30</f>
        <v>6</v>
      </c>
      <c r="J15" s="41">
        <f>第三週!L31</f>
        <v>2.8</v>
      </c>
      <c r="K15" s="41">
        <f>第三週!L32</f>
        <v>1.5</v>
      </c>
      <c r="L15" s="223">
        <f>第三週!P35</f>
        <v>2.5</v>
      </c>
      <c r="M15" s="228"/>
      <c r="N15" s="238">
        <f t="shared" si="0"/>
        <v>780</v>
      </c>
    </row>
    <row r="16" spans="1:16" ht="24.95" customHeight="1" x14ac:dyDescent="0.3">
      <c r="A16" s="67" t="s">
        <v>66</v>
      </c>
      <c r="B16" s="332" t="s">
        <v>64</v>
      </c>
      <c r="C16" s="69" t="str">
        <f>第三週!N5</f>
        <v>糙米飯</v>
      </c>
      <c r="D16" s="69" t="str">
        <f>第三週!N7</f>
        <v>滷雞腿(滷)</v>
      </c>
      <c r="E16" s="69" t="str">
        <f>第三週!N12</f>
        <v>肉片高麗菜(炒)</v>
      </c>
      <c r="F16" s="69" t="str">
        <f>第三週!N17</f>
        <v>有機蔬菜</v>
      </c>
      <c r="G16" s="69" t="str">
        <f>第三週!N22</f>
        <v>蘿蔔玉米湯</v>
      </c>
      <c r="H16" s="16"/>
      <c r="I16" s="82">
        <f>第三週!P30</f>
        <v>6</v>
      </c>
      <c r="J16" s="82">
        <f>第三週!P31</f>
        <v>2.7</v>
      </c>
      <c r="K16" s="82">
        <f>第三週!P32</f>
        <v>1.5</v>
      </c>
      <c r="L16" s="224">
        <f>第三週!P35</f>
        <v>2.5</v>
      </c>
      <c r="M16" s="229"/>
      <c r="N16" s="238">
        <f t="shared" si="0"/>
        <v>772.5</v>
      </c>
    </row>
    <row r="17" spans="1:18" ht="25.5" customHeight="1" x14ac:dyDescent="0.3">
      <c r="A17" s="362" t="s">
        <v>297</v>
      </c>
      <c r="B17" s="363"/>
      <c r="C17" s="362"/>
      <c r="D17" s="362"/>
      <c r="E17" s="362"/>
      <c r="F17" s="362"/>
      <c r="G17" s="362"/>
      <c r="H17" s="362"/>
      <c r="I17" s="362"/>
      <c r="J17" s="362"/>
      <c r="K17" s="362"/>
      <c r="L17" s="362"/>
      <c r="M17" s="362"/>
      <c r="N17" s="362"/>
    </row>
    <row r="18" spans="1:18" ht="24.95" customHeight="1" x14ac:dyDescent="0.3">
      <c r="A18" s="67" t="s">
        <v>298</v>
      </c>
      <c r="B18" s="72" t="s">
        <v>75</v>
      </c>
      <c r="C18" s="333" t="str">
        <f>二月第一週!B5</f>
        <v>小米飯</v>
      </c>
      <c r="D18" s="242" t="str">
        <f>二月第一週!B7</f>
        <v>蔥爆雞片(炒)</v>
      </c>
      <c r="E18" s="242" t="str">
        <f>二月第一週!B12</f>
        <v>海根干片(炒)</v>
      </c>
      <c r="F18" s="242" t="str">
        <f>二月第一週!B17</f>
        <v>時蔬青菜</v>
      </c>
      <c r="G18" s="325" t="str">
        <f>二月第一週!B22</f>
        <v>地瓜粉圓湯</v>
      </c>
      <c r="H18" s="243"/>
      <c r="I18" s="243">
        <f>二月第一週!D30</f>
        <v>6</v>
      </c>
      <c r="J18" s="243">
        <f>二月第一週!D31</f>
        <v>2.7</v>
      </c>
      <c r="K18" s="243">
        <f>二月第一週!D32</f>
        <v>1.6</v>
      </c>
      <c r="L18" s="243">
        <f>二月第一週!D34</f>
        <v>2.5</v>
      </c>
      <c r="M18" s="246"/>
      <c r="N18" s="244">
        <f t="shared" si="0"/>
        <v>775</v>
      </c>
    </row>
    <row r="19" spans="1:18" ht="24.95" customHeight="1" x14ac:dyDescent="0.3">
      <c r="A19" s="67" t="s">
        <v>299</v>
      </c>
      <c r="B19" s="328" t="s">
        <v>437</v>
      </c>
      <c r="C19" s="352" t="str">
        <f>二月第一週!F5</f>
        <v>鍋燒拉麵(煮)</v>
      </c>
      <c r="D19" s="353"/>
      <c r="E19" s="354" t="str">
        <f>二月第一週!F15</f>
        <v>炸雞塊(炸)</v>
      </c>
      <c r="F19" s="353"/>
      <c r="G19" s="291" t="str">
        <f>二月第一週!F22</f>
        <v>時蔬青菜</v>
      </c>
      <c r="H19" s="245"/>
      <c r="I19" s="243">
        <f>二月第一週!H30</f>
        <v>6</v>
      </c>
      <c r="J19" s="246">
        <f>二月第一週!H31</f>
        <v>2.5</v>
      </c>
      <c r="K19" s="243">
        <f>二月第一週!H32</f>
        <v>1.5</v>
      </c>
      <c r="L19" s="243">
        <f>二月第一週!H34</f>
        <v>2.5</v>
      </c>
      <c r="M19" s="247"/>
      <c r="N19" s="248">
        <f t="shared" si="0"/>
        <v>757.5</v>
      </c>
    </row>
    <row r="20" spans="1:18" s="38" customFormat="1" ht="24.95" customHeight="1" x14ac:dyDescent="0.25">
      <c r="A20" s="67" t="s">
        <v>300</v>
      </c>
      <c r="B20" s="336" t="s">
        <v>306</v>
      </c>
      <c r="C20" s="334" t="str">
        <f>二月第一週!J5</f>
        <v>白米飯</v>
      </c>
      <c r="D20" s="242" t="str">
        <f>二月第一週!J7</f>
        <v>五香滷鳥蛋</v>
      </c>
      <c r="E20" s="242" t="str">
        <f>二月第一週!J12</f>
        <v>酸辣什錦(燴)</v>
      </c>
      <c r="F20" s="242" t="str">
        <f>二月第一週!J17</f>
        <v>有機蔬菜</v>
      </c>
      <c r="G20" s="242" t="str">
        <f>二月第一週!J22</f>
        <v>蘿蔔豆皮湯</v>
      </c>
      <c r="H20" s="41" t="s">
        <v>310</v>
      </c>
      <c r="I20" s="249">
        <f>二月第一週!L30</f>
        <v>6</v>
      </c>
      <c r="J20" s="246">
        <f>二月第一週!L31</f>
        <v>2.6</v>
      </c>
      <c r="K20" s="249">
        <f>二月第一週!L32</f>
        <v>1.5</v>
      </c>
      <c r="L20" s="249">
        <f>二月第一週!H34</f>
        <v>2.5</v>
      </c>
      <c r="M20" s="243"/>
      <c r="N20" s="248">
        <f t="shared" si="0"/>
        <v>765</v>
      </c>
    </row>
    <row r="21" spans="1:18" s="38" customFormat="1" ht="24.95" customHeight="1" x14ac:dyDescent="0.3">
      <c r="A21" s="67" t="s">
        <v>301</v>
      </c>
      <c r="B21" s="68" t="s">
        <v>64</v>
      </c>
      <c r="C21" s="334" t="str">
        <f>二月第一週!N5</f>
        <v>糙米飯</v>
      </c>
      <c r="D21" s="242" t="str">
        <f>二月第一週!N7</f>
        <v>蜜汁雞(炒)</v>
      </c>
      <c r="E21" s="242" t="str">
        <f>二月第一週!N12</f>
        <v>什錦青江菜(炒)</v>
      </c>
      <c r="F21" s="242" t="str">
        <f>二月第一週!N17</f>
        <v>有機蔬菜</v>
      </c>
      <c r="G21" s="242" t="str">
        <f>二月第一週!N22</f>
        <v>阿婆肉片湯</v>
      </c>
      <c r="H21" s="245"/>
      <c r="I21" s="256">
        <f>二月第一週!P30</f>
        <v>6</v>
      </c>
      <c r="J21" s="256">
        <f>二月第一週!P31</f>
        <v>2.8</v>
      </c>
      <c r="K21" s="256">
        <f>二月第一週!P32</f>
        <v>1.5</v>
      </c>
      <c r="L21" s="256">
        <f>二月第一週!P34</f>
        <v>2.5</v>
      </c>
      <c r="M21" s="250"/>
      <c r="N21" s="248">
        <f t="shared" si="0"/>
        <v>780</v>
      </c>
      <c r="P21" s="27"/>
      <c r="Q21" s="27"/>
    </row>
    <row r="22" spans="1:18" s="38" customFormat="1" ht="24.95" customHeight="1" x14ac:dyDescent="0.3">
      <c r="A22" s="261" t="s">
        <v>302</v>
      </c>
      <c r="B22" s="123" t="s">
        <v>48</v>
      </c>
      <c r="C22" s="335" t="str">
        <f>二月第一週!R5</f>
        <v>紫米飯</v>
      </c>
      <c r="D22" s="262" t="str">
        <f>二月第一週!R7</f>
        <v>木須魚(燴)</v>
      </c>
      <c r="E22" s="262" t="str">
        <f>二月第一週!R12</f>
        <v>田園蔬菜羹(煮)</v>
      </c>
      <c r="F22" s="262" t="str">
        <f>二月第一週!R17</f>
        <v>時蔬青菜</v>
      </c>
      <c r="G22" s="262" t="str">
        <f>二月第一週!R22</f>
        <v>玉米排骨湯</v>
      </c>
      <c r="H22" s="263"/>
      <c r="I22" s="256">
        <f>二月第一週!T30</f>
        <v>6</v>
      </c>
      <c r="J22" s="256">
        <f>二月第一週!T31</f>
        <v>2.7</v>
      </c>
      <c r="K22" s="256">
        <f>二月第一週!T32</f>
        <v>1.6</v>
      </c>
      <c r="L22" s="256">
        <f>二月第一週!T34</f>
        <v>2.5</v>
      </c>
      <c r="M22" s="264"/>
      <c r="N22" s="265">
        <f t="shared" si="0"/>
        <v>775</v>
      </c>
      <c r="P22" s="27"/>
      <c r="Q22" s="27"/>
    </row>
    <row r="23" spans="1:18" s="38" customFormat="1" ht="24.95" customHeight="1" thickBot="1" x14ac:dyDescent="0.35">
      <c r="A23" s="124" t="s">
        <v>67</v>
      </c>
      <c r="B23" s="76" t="s">
        <v>313</v>
      </c>
      <c r="C23" s="266" t="str">
        <f>二月第一週!V5</f>
        <v>五穀飯</v>
      </c>
      <c r="D23" s="260" t="str">
        <f>二月第一週!V7</f>
        <v>羅勒豬柳(煮)</v>
      </c>
      <c r="E23" s="260" t="str">
        <f>二月第一週!V12</f>
        <v>紅蘿蔔炒蛋(炒)</v>
      </c>
      <c r="F23" s="260" t="str">
        <f>二月第一週!V17</f>
        <v>時蔬青菜</v>
      </c>
      <c r="G23" s="260" t="str">
        <f>二月第一週!V22</f>
        <v>味噌蔬菜湯</v>
      </c>
      <c r="H23" s="251"/>
      <c r="I23" s="272">
        <f>二月第一週!X30</f>
        <v>6</v>
      </c>
      <c r="J23" s="272">
        <f>二月第一週!X31</f>
        <v>2.9</v>
      </c>
      <c r="K23" s="272">
        <f>二月第一週!X32</f>
        <v>1.5</v>
      </c>
      <c r="L23" s="272">
        <f>二月第一週!X34</f>
        <v>2.5</v>
      </c>
      <c r="M23" s="252"/>
      <c r="N23" s="253">
        <f t="shared" si="0"/>
        <v>787.5</v>
      </c>
      <c r="P23" s="27"/>
      <c r="Q23" s="27"/>
    </row>
    <row r="24" spans="1:18" ht="24.95" customHeight="1" thickTop="1" x14ac:dyDescent="0.3">
      <c r="A24" s="67" t="s">
        <v>303</v>
      </c>
      <c r="B24" s="68" t="s">
        <v>75</v>
      </c>
      <c r="C24" s="334" t="str">
        <f>二月第二週!B5</f>
        <v>糙米飯</v>
      </c>
      <c r="D24" s="242" t="str">
        <f>二月第二週!B7</f>
        <v>冬瓜肉丁(滷)</v>
      </c>
      <c r="E24" s="242" t="str">
        <f>二月第二週!B12</f>
        <v>鮮炒玉米</v>
      </c>
      <c r="F24" s="242" t="str">
        <f>二月第二週!B17</f>
        <v>時蔬青菜</v>
      </c>
      <c r="G24" s="242" t="str">
        <f>二月第二週!B22</f>
        <v>白菜排骨湯</v>
      </c>
      <c r="H24" s="254"/>
      <c r="I24" s="255">
        <f>二月第二週!D30</f>
        <v>6</v>
      </c>
      <c r="J24" s="255">
        <f>二月第二週!D31</f>
        <v>2.6</v>
      </c>
      <c r="K24" s="255">
        <f>二月第二週!D32</f>
        <v>1.6</v>
      </c>
      <c r="L24" s="255">
        <f>二月第二週!D34</f>
        <v>2.5</v>
      </c>
      <c r="M24" s="255"/>
      <c r="N24" s="244">
        <f t="shared" si="0"/>
        <v>767.5</v>
      </c>
    </row>
    <row r="25" spans="1:18" ht="24.95" customHeight="1" x14ac:dyDescent="0.3">
      <c r="A25" s="67" t="s">
        <v>304</v>
      </c>
      <c r="B25" s="328" t="s">
        <v>437</v>
      </c>
      <c r="C25" s="352" t="str">
        <f>二月第二週!F5</f>
        <v>大滷飯羹(炒)</v>
      </c>
      <c r="D25" s="353"/>
      <c r="E25" s="354" t="str">
        <f>二月第二週!F13</f>
        <v>蔥燒肉片(炒)</v>
      </c>
      <c r="F25" s="353"/>
      <c r="G25" s="291" t="str">
        <f>二月第二週!F20</f>
        <v>烤地瓜</v>
      </c>
      <c r="H25" s="245" t="s">
        <v>440</v>
      </c>
      <c r="I25" s="256">
        <f>二月第二週!H30</f>
        <v>6</v>
      </c>
      <c r="J25" s="256">
        <f>二月第二週!H31</f>
        <v>2.6</v>
      </c>
      <c r="K25" s="256">
        <f>二月第二週!H32</f>
        <v>1.5</v>
      </c>
      <c r="L25" s="256">
        <f>二月第二週!H34</f>
        <v>2.5</v>
      </c>
      <c r="M25" s="256"/>
      <c r="N25" s="248">
        <f t="shared" si="0"/>
        <v>765</v>
      </c>
    </row>
    <row r="26" spans="1:18" ht="24.95" customHeight="1" x14ac:dyDescent="0.3">
      <c r="A26" s="67" t="s">
        <v>305</v>
      </c>
      <c r="B26" s="336" t="s">
        <v>62</v>
      </c>
      <c r="C26" s="334" t="str">
        <f>二月第二週!J5</f>
        <v>白米飯</v>
      </c>
      <c r="D26" s="242" t="str">
        <f>二月第二週!J7</f>
        <v>瓜仔素肉(煮)</v>
      </c>
      <c r="E26" s="242" t="str">
        <f>二月第二週!J12</f>
        <v>甜薯炒蛋(炒)</v>
      </c>
      <c r="F26" s="242" t="str">
        <f>二月第二週!J17</f>
        <v>有機蔬菜</v>
      </c>
      <c r="G26" s="242" t="str">
        <f>二月第二週!J22</f>
        <v>泡菜豆腐湯</v>
      </c>
      <c r="H26" s="245"/>
      <c r="I26" s="256">
        <f>二月第二週!L30</f>
        <v>6</v>
      </c>
      <c r="J26" s="256">
        <f>二月第二週!L31</f>
        <v>2.5</v>
      </c>
      <c r="K26" s="256">
        <f>二月第二週!L32</f>
        <v>1.5</v>
      </c>
      <c r="L26" s="256">
        <f>二月第二週!L34</f>
        <v>2.5</v>
      </c>
      <c r="M26" s="256"/>
      <c r="N26" s="248">
        <f t="shared" si="0"/>
        <v>757.5</v>
      </c>
    </row>
    <row r="27" spans="1:18" ht="24.95" customHeight="1" x14ac:dyDescent="0.3">
      <c r="A27" s="67" t="s">
        <v>68</v>
      </c>
      <c r="B27" s="68" t="s">
        <v>64</v>
      </c>
      <c r="C27" s="334" t="str">
        <f>二月第二週!N5</f>
        <v>麥片飯</v>
      </c>
      <c r="D27" s="242" t="str">
        <f>二月第二週!N7</f>
        <v>咕咕雞(炸)</v>
      </c>
      <c r="E27" s="242" t="str">
        <f>二月第二週!N12</f>
        <v>芹菜黑輪(拌)</v>
      </c>
      <c r="F27" s="242" t="str">
        <f>二月第二週!N17</f>
        <v>有機蔬菜</v>
      </c>
      <c r="G27" s="242" t="str">
        <f>二月第二週!N22</f>
        <v>蘿蔔排骨湯</v>
      </c>
      <c r="H27" s="245" t="s">
        <v>439</v>
      </c>
      <c r="I27" s="256">
        <f>二月第二週!P30</f>
        <v>6</v>
      </c>
      <c r="J27" s="256">
        <f>二月第二週!P31</f>
        <v>3.4</v>
      </c>
      <c r="K27" s="256">
        <f>二月第二週!P32</f>
        <v>1.5</v>
      </c>
      <c r="L27" s="256">
        <f>二月第二週!P34</f>
        <v>2.5</v>
      </c>
      <c r="M27" s="256"/>
      <c r="N27" s="248">
        <f t="shared" si="0"/>
        <v>825</v>
      </c>
    </row>
    <row r="28" spans="1:18" s="27" customFormat="1" ht="24.95" customHeight="1" x14ac:dyDescent="0.25">
      <c r="A28" s="67" t="s">
        <v>69</v>
      </c>
      <c r="B28" s="68" t="s">
        <v>48</v>
      </c>
      <c r="C28" s="334" t="str">
        <f>二月第二週!R5</f>
        <v>地瓜飯</v>
      </c>
      <c r="D28" s="242" t="str">
        <f>二月第二週!R7</f>
        <v>鐵板豬柳(炒)</v>
      </c>
      <c r="E28" s="242" t="str">
        <f>二月第二週!R12</f>
        <v>咖哩豆腐(煮)</v>
      </c>
      <c r="F28" s="242" t="str">
        <f>二月第二週!R17</f>
        <v>時蔬青菜</v>
      </c>
      <c r="G28" s="242" t="str">
        <f>二月第二週!R22</f>
        <v>蔬菜蛋花湯</v>
      </c>
      <c r="H28" s="257"/>
      <c r="I28" s="246">
        <f>二月第二週!T30</f>
        <v>6</v>
      </c>
      <c r="J28" s="246">
        <f>二月第二週!T31</f>
        <v>2.7</v>
      </c>
      <c r="K28" s="246">
        <f>二月第二週!T32</f>
        <v>1.5</v>
      </c>
      <c r="L28" s="246">
        <f>二月第二週!T34</f>
        <v>2.5</v>
      </c>
      <c r="M28" s="531"/>
      <c r="N28" s="248">
        <f t="shared" si="0"/>
        <v>772.5</v>
      </c>
    </row>
    <row r="29" spans="1:18" ht="23.1" customHeight="1" x14ac:dyDescent="0.3">
      <c r="A29" s="120" t="s">
        <v>123</v>
      </c>
      <c r="B29" s="120"/>
      <c r="C29" s="120"/>
      <c r="D29" s="120"/>
      <c r="E29" s="120"/>
      <c r="F29" s="120"/>
      <c r="G29" s="120"/>
      <c r="H29" s="109"/>
      <c r="I29" s="110"/>
      <c r="J29" s="110"/>
      <c r="K29" s="110"/>
      <c r="L29" s="110"/>
      <c r="M29" s="112"/>
      <c r="N29" s="110"/>
    </row>
    <row r="30" spans="1:18" s="21" customFormat="1" ht="23.1" customHeight="1" x14ac:dyDescent="0.25">
      <c r="A30" s="355" t="s">
        <v>53</v>
      </c>
      <c r="B30" s="355"/>
      <c r="C30" s="355"/>
      <c r="D30" s="355"/>
      <c r="E30" s="355"/>
      <c r="F30" s="355"/>
      <c r="G30" s="355"/>
      <c r="H30" s="355"/>
      <c r="I30" s="355"/>
      <c r="J30" s="355"/>
      <c r="K30" s="355"/>
      <c r="L30" s="355"/>
      <c r="M30" s="355"/>
      <c r="N30" s="355"/>
      <c r="P30" s="22"/>
      <c r="Q30" s="22"/>
    </row>
    <row r="31" spans="1:18" s="21" customFormat="1" ht="23.1" customHeight="1" x14ac:dyDescent="0.3">
      <c r="A31" s="65" t="s">
        <v>52</v>
      </c>
      <c r="B31" s="65"/>
      <c r="C31" s="65"/>
      <c r="E31" s="38"/>
      <c r="F31" s="38"/>
      <c r="G31" s="38"/>
      <c r="H31" s="23"/>
      <c r="I31" s="27"/>
      <c r="J31" s="27"/>
      <c r="K31" s="27"/>
      <c r="L31" s="27"/>
      <c r="M31" s="230"/>
      <c r="N31" s="35"/>
      <c r="P31" s="22"/>
      <c r="Q31" s="22"/>
    </row>
    <row r="32" spans="1:18" s="21" customFormat="1" ht="24.95" customHeight="1" x14ac:dyDescent="0.3">
      <c r="A32" s="38"/>
      <c r="B32" s="38" t="s">
        <v>44</v>
      </c>
      <c r="C32" s="38"/>
      <c r="E32" s="21" t="s">
        <v>70</v>
      </c>
      <c r="G32" s="21" t="s">
        <v>471</v>
      </c>
      <c r="J32" s="21" t="s">
        <v>127</v>
      </c>
      <c r="K32" s="24"/>
      <c r="L32" s="24"/>
      <c r="M32" s="24"/>
      <c r="N32" s="24"/>
      <c r="P32" s="25"/>
      <c r="Q32" s="25"/>
      <c r="R32" s="26"/>
    </row>
    <row r="33" spans="1:17" s="22" customFormat="1" ht="21.75" customHeight="1" x14ac:dyDescent="0.25">
      <c r="A33" s="39"/>
      <c r="B33" s="18"/>
      <c r="C33" s="86"/>
      <c r="D33" s="86"/>
      <c r="E33" s="86"/>
      <c r="F33" s="86"/>
      <c r="G33" s="86"/>
      <c r="I33" s="27"/>
      <c r="J33" s="27"/>
      <c r="K33" s="27"/>
      <c r="L33" s="27"/>
      <c r="M33" s="27"/>
      <c r="N33" s="35"/>
    </row>
    <row r="34" spans="1:17" s="22" customFormat="1" ht="24.6" customHeight="1" x14ac:dyDescent="0.25">
      <c r="A34" s="39"/>
      <c r="B34" s="18"/>
      <c r="C34" s="27"/>
      <c r="D34" s="27"/>
      <c r="E34" s="27"/>
      <c r="F34" s="27"/>
      <c r="G34" s="27"/>
      <c r="I34" s="27"/>
      <c r="J34" s="27"/>
      <c r="K34" s="27"/>
      <c r="L34" s="27"/>
      <c r="M34" s="27"/>
      <c r="N34" s="35"/>
    </row>
    <row r="35" spans="1:17" s="21" customFormat="1" ht="24.6" customHeight="1" x14ac:dyDescent="0.3">
      <c r="A35" s="39"/>
      <c r="M35" s="36"/>
      <c r="P35" s="22"/>
      <c r="Q35" s="22"/>
    </row>
    <row r="36" spans="1:17" s="21" customFormat="1" ht="24.6" customHeight="1" x14ac:dyDescent="0.3">
      <c r="A36" s="39"/>
      <c r="M36" s="36"/>
      <c r="P36" s="22"/>
      <c r="Q36" s="22"/>
    </row>
    <row r="37" spans="1:17" s="21" customFormat="1" ht="24.6" customHeight="1" x14ac:dyDescent="0.3">
      <c r="A37" s="39"/>
      <c r="B37" s="18"/>
      <c r="C37" s="17"/>
      <c r="D37" s="17"/>
      <c r="E37" s="17"/>
      <c r="F37" s="17"/>
      <c r="G37" s="17"/>
      <c r="H37" s="22"/>
      <c r="I37" s="27"/>
      <c r="J37" s="27"/>
      <c r="K37" s="27"/>
      <c r="L37" s="27"/>
      <c r="M37" s="36"/>
      <c r="N37" s="35"/>
      <c r="P37" s="22"/>
      <c r="Q37" s="22"/>
    </row>
    <row r="38" spans="1:17" ht="16.5" customHeight="1" x14ac:dyDescent="0.3">
      <c r="A38" s="40"/>
      <c r="B38" s="22"/>
      <c r="C38" s="19"/>
      <c r="D38" s="19"/>
      <c r="E38" s="27"/>
      <c r="F38" s="27"/>
      <c r="G38" s="27"/>
      <c r="H38" s="23"/>
      <c r="I38" s="27"/>
      <c r="J38" s="27"/>
      <c r="K38" s="27"/>
      <c r="L38" s="27"/>
      <c r="M38" s="38"/>
      <c r="N38" s="35"/>
      <c r="P38" s="28"/>
      <c r="Q38" s="28"/>
    </row>
    <row r="41" spans="1:17" ht="46.5" customHeight="1" x14ac:dyDescent="0.3"/>
    <row r="42" spans="1:17" s="21" customFormat="1" ht="33.75" customHeight="1" x14ac:dyDescent="0.3">
      <c r="A42" s="38"/>
      <c r="C42" s="38"/>
      <c r="D42" s="38"/>
      <c r="E42" s="38"/>
      <c r="F42" s="38"/>
      <c r="G42" s="38"/>
      <c r="I42" s="38"/>
      <c r="J42" s="38"/>
      <c r="K42" s="38"/>
      <c r="L42" s="38"/>
      <c r="M42" s="36"/>
      <c r="N42" s="38"/>
    </row>
  </sheetData>
  <mergeCells count="13">
    <mergeCell ref="A1:N1"/>
    <mergeCell ref="D2:F2"/>
    <mergeCell ref="A17:N17"/>
    <mergeCell ref="C3:D3"/>
    <mergeCell ref="C9:D9"/>
    <mergeCell ref="E9:F9"/>
    <mergeCell ref="E3:F3"/>
    <mergeCell ref="C14:D14"/>
    <mergeCell ref="C19:D19"/>
    <mergeCell ref="E19:F19"/>
    <mergeCell ref="C25:D25"/>
    <mergeCell ref="E25:F25"/>
    <mergeCell ref="A30:N30"/>
  </mergeCells>
  <phoneticPr fontId="1" type="noConversion"/>
  <printOptions horizontalCentered="1" verticalCentered="1"/>
  <pageMargins left="0" right="0" top="0" bottom="0" header="0" footer="0"/>
  <pageSetup paperSize="9" scale="7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5"/>
  <sheetViews>
    <sheetView zoomScale="85" zoomScaleNormal="85" workbookViewId="0">
      <selection activeCell="I49" sqref="I49"/>
    </sheetView>
  </sheetViews>
  <sheetFormatPr defaultColWidth="8.875" defaultRowHeight="16.5" x14ac:dyDescent="0.25"/>
  <cols>
    <col min="1" max="1" width="8.875" style="8"/>
    <col min="2" max="2" width="9.5" style="8" customWidth="1"/>
    <col min="3" max="3" width="10.875" style="8" customWidth="1"/>
    <col min="4" max="4" width="8.375" style="8" customWidth="1"/>
    <col min="5" max="5" width="5.625" style="8" customWidth="1"/>
    <col min="6" max="6" width="9.625" style="8" customWidth="1"/>
    <col min="7" max="7" width="11.25" style="8" customWidth="1"/>
    <col min="8" max="8" width="8.5" style="8" customWidth="1"/>
    <col min="9" max="9" width="5.625" style="8" customWidth="1"/>
    <col min="10" max="10" width="8.875" style="8"/>
    <col min="11" max="11" width="10.625" style="8" customWidth="1"/>
    <col min="12" max="12" width="8" style="8" customWidth="1"/>
    <col min="13" max="13" width="5.625" style="8" customWidth="1"/>
    <col min="14" max="14" width="8.875" style="8"/>
    <col min="15" max="15" width="10.75" style="8" customWidth="1"/>
    <col min="16" max="16" width="7.125" style="8" customWidth="1"/>
    <col min="17" max="17" width="5.625" style="8" customWidth="1"/>
    <col min="18" max="18" width="8.875" style="8"/>
    <col min="19" max="19" width="10.625" style="8" customWidth="1"/>
    <col min="20" max="20" width="7.875" style="8" customWidth="1"/>
    <col min="21" max="21" width="5.625" style="8" customWidth="1"/>
    <col min="22" max="16384" width="8.875" style="8"/>
  </cols>
  <sheetData>
    <row r="1" spans="1:29" ht="28.5" customHeight="1" x14ac:dyDescent="0.25">
      <c r="A1" s="404" t="s">
        <v>431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279"/>
      <c r="W1" s="279"/>
      <c r="X1" s="279"/>
      <c r="Y1" s="279"/>
    </row>
    <row r="2" spans="1:29" ht="21" customHeight="1" thickBot="1" x14ac:dyDescent="0.3">
      <c r="A2" s="305" t="s">
        <v>376</v>
      </c>
      <c r="N2" s="408" t="s">
        <v>13</v>
      </c>
      <c r="O2" s="409"/>
      <c r="P2" s="409"/>
      <c r="R2" s="408" t="s">
        <v>30</v>
      </c>
      <c r="S2" s="408"/>
      <c r="T2" s="408"/>
      <c r="V2" s="280"/>
      <c r="W2" s="319"/>
      <c r="X2" s="14"/>
      <c r="Y2" s="280"/>
      <c r="Z2" s="63"/>
      <c r="AA2" s="280"/>
      <c r="AB2" s="280"/>
      <c r="AC2" s="280"/>
    </row>
    <row r="3" spans="1:29" s="88" customFormat="1" ht="18.95" customHeight="1" thickBot="1" x14ac:dyDescent="0.3">
      <c r="A3" s="87" t="s">
        <v>76</v>
      </c>
      <c r="B3" s="380" t="s">
        <v>403</v>
      </c>
      <c r="C3" s="381"/>
      <c r="D3" s="380" t="s">
        <v>404</v>
      </c>
      <c r="E3" s="381"/>
      <c r="F3" s="380" t="s">
        <v>452</v>
      </c>
      <c r="G3" s="381"/>
      <c r="H3" s="380" t="s">
        <v>411</v>
      </c>
      <c r="I3" s="381"/>
      <c r="J3" s="380" t="s">
        <v>451</v>
      </c>
      <c r="K3" s="381" t="s">
        <v>405</v>
      </c>
      <c r="L3" s="380" t="s">
        <v>410</v>
      </c>
      <c r="M3" s="381"/>
      <c r="N3" s="380" t="s">
        <v>406</v>
      </c>
      <c r="O3" s="381"/>
      <c r="P3" s="380" t="s">
        <v>408</v>
      </c>
      <c r="Q3" s="381"/>
      <c r="R3" s="380" t="s">
        <v>407</v>
      </c>
      <c r="S3" s="381"/>
      <c r="T3" s="380" t="s">
        <v>409</v>
      </c>
      <c r="U3" s="381"/>
    </row>
    <row r="4" spans="1:29" s="88" customFormat="1" ht="18.95" customHeight="1" x14ac:dyDescent="0.25">
      <c r="A4" s="89" t="s">
        <v>77</v>
      </c>
      <c r="B4" s="1" t="s">
        <v>78</v>
      </c>
      <c r="C4" s="2" t="s">
        <v>79</v>
      </c>
      <c r="D4" s="90" t="s">
        <v>80</v>
      </c>
      <c r="E4" s="34" t="s">
        <v>1</v>
      </c>
      <c r="F4" s="208" t="s">
        <v>78</v>
      </c>
      <c r="G4" s="209" t="s">
        <v>79</v>
      </c>
      <c r="H4" s="268" t="s">
        <v>80</v>
      </c>
      <c r="I4" s="269" t="s">
        <v>1</v>
      </c>
      <c r="J4" s="4" t="s">
        <v>383</v>
      </c>
      <c r="K4" s="2" t="s">
        <v>79</v>
      </c>
      <c r="L4" s="90" t="s">
        <v>80</v>
      </c>
      <c r="M4" s="3" t="s">
        <v>1</v>
      </c>
      <c r="N4" s="4" t="s">
        <v>78</v>
      </c>
      <c r="O4" s="2" t="s">
        <v>79</v>
      </c>
      <c r="P4" s="90" t="s">
        <v>80</v>
      </c>
      <c r="Q4" s="3" t="s">
        <v>1</v>
      </c>
      <c r="R4" s="4" t="s">
        <v>78</v>
      </c>
      <c r="S4" s="2" t="s">
        <v>79</v>
      </c>
      <c r="T4" s="90" t="s">
        <v>80</v>
      </c>
      <c r="U4" s="3" t="s">
        <v>1</v>
      </c>
    </row>
    <row r="5" spans="1:29" s="88" customFormat="1" ht="18.95" customHeight="1" x14ac:dyDescent="0.25">
      <c r="A5" s="405" t="s">
        <v>82</v>
      </c>
      <c r="B5" s="372" t="s">
        <v>336</v>
      </c>
      <c r="C5" s="66" t="s">
        <v>171</v>
      </c>
      <c r="D5" s="66">
        <v>180</v>
      </c>
      <c r="E5" s="5"/>
      <c r="F5" s="378" t="s">
        <v>83</v>
      </c>
      <c r="G5" s="66" t="s">
        <v>85</v>
      </c>
      <c r="H5" s="66">
        <v>120</v>
      </c>
      <c r="I5" s="5"/>
      <c r="J5" s="366" t="s">
        <v>46</v>
      </c>
      <c r="K5" s="66" t="s">
        <v>84</v>
      </c>
      <c r="L5" s="66">
        <v>100</v>
      </c>
      <c r="M5" s="5"/>
      <c r="N5" s="378" t="s">
        <v>447</v>
      </c>
      <c r="O5" s="66" t="s">
        <v>85</v>
      </c>
      <c r="P5" s="66">
        <v>100</v>
      </c>
      <c r="Q5" s="275"/>
      <c r="R5" s="410" t="s">
        <v>449</v>
      </c>
      <c r="S5" s="66" t="s">
        <v>85</v>
      </c>
      <c r="T5" s="66">
        <v>100</v>
      </c>
      <c r="U5" s="275"/>
    </row>
    <row r="6" spans="1:29" s="88" customFormat="1" ht="18.95" customHeight="1" x14ac:dyDescent="0.25">
      <c r="A6" s="406"/>
      <c r="B6" s="373"/>
      <c r="C6" s="33" t="s">
        <v>101</v>
      </c>
      <c r="D6" s="6">
        <v>50</v>
      </c>
      <c r="E6" s="5"/>
      <c r="F6" s="379"/>
      <c r="G6" s="91"/>
      <c r="H6" s="91"/>
      <c r="I6" s="5"/>
      <c r="J6" s="367"/>
      <c r="K6" s="6" t="s">
        <v>41</v>
      </c>
      <c r="L6" s="66">
        <v>20</v>
      </c>
      <c r="M6" s="5"/>
      <c r="N6" s="379"/>
      <c r="O6" s="66" t="s">
        <v>448</v>
      </c>
      <c r="P6" s="66">
        <v>20</v>
      </c>
      <c r="Q6" s="275"/>
      <c r="R6" s="411"/>
      <c r="S6" s="66" t="s">
        <v>450</v>
      </c>
      <c r="T6" s="66">
        <v>20</v>
      </c>
      <c r="U6" s="275"/>
    </row>
    <row r="7" spans="1:29" s="88" customFormat="1" ht="18.95" customHeight="1" x14ac:dyDescent="0.25">
      <c r="A7" s="405" t="s">
        <v>86</v>
      </c>
      <c r="B7" s="373"/>
      <c r="C7" s="6" t="s">
        <v>103</v>
      </c>
      <c r="D7" s="6">
        <v>20</v>
      </c>
      <c r="E7" s="315">
        <f>D7/140</f>
        <v>0.14285714285714285</v>
      </c>
      <c r="F7" s="372" t="s">
        <v>418</v>
      </c>
      <c r="G7" s="66" t="s">
        <v>419</v>
      </c>
      <c r="H7" s="6">
        <v>50</v>
      </c>
      <c r="I7" s="315"/>
      <c r="J7" s="372" t="s">
        <v>164</v>
      </c>
      <c r="K7" s="37" t="s">
        <v>165</v>
      </c>
      <c r="L7" s="165">
        <v>80</v>
      </c>
      <c r="M7" s="5"/>
      <c r="N7" s="372" t="s">
        <v>91</v>
      </c>
      <c r="O7" s="66" t="s">
        <v>92</v>
      </c>
      <c r="P7" s="92">
        <v>100</v>
      </c>
      <c r="Q7" s="275"/>
      <c r="R7" s="372" t="s">
        <v>113</v>
      </c>
      <c r="S7" s="6" t="s">
        <v>27</v>
      </c>
      <c r="T7" s="6">
        <v>80</v>
      </c>
      <c r="U7" s="275">
        <f>T7/30</f>
        <v>2.6666666666666665</v>
      </c>
    </row>
    <row r="8" spans="1:29" s="88" customFormat="1" ht="18.95" customHeight="1" x14ac:dyDescent="0.25">
      <c r="A8" s="407"/>
      <c r="B8" s="373"/>
      <c r="C8" s="6" t="s">
        <v>102</v>
      </c>
      <c r="D8" s="6">
        <v>15</v>
      </c>
      <c r="E8" s="275">
        <f>D8/55</f>
        <v>0.27272727272727271</v>
      </c>
      <c r="F8" s="373"/>
      <c r="G8" s="6" t="s">
        <v>420</v>
      </c>
      <c r="H8" s="6">
        <v>50</v>
      </c>
      <c r="I8" s="275">
        <f>H8/55</f>
        <v>0.90909090909090906</v>
      </c>
      <c r="J8" s="373"/>
      <c r="K8" s="165" t="s">
        <v>167</v>
      </c>
      <c r="L8" s="165">
        <v>30</v>
      </c>
      <c r="M8" s="5"/>
      <c r="N8" s="373"/>
      <c r="O8" s="6" t="s">
        <v>93</v>
      </c>
      <c r="P8" s="6">
        <v>25</v>
      </c>
      <c r="Q8" s="275"/>
      <c r="R8" s="373"/>
      <c r="S8" s="6" t="s">
        <v>38</v>
      </c>
      <c r="T8" s="6">
        <v>30</v>
      </c>
      <c r="U8" s="275"/>
      <c r="V8" s="286"/>
    </row>
    <row r="9" spans="1:29" s="88" customFormat="1" ht="18.95" customHeight="1" x14ac:dyDescent="0.25">
      <c r="A9" s="407"/>
      <c r="B9" s="373"/>
      <c r="C9" s="33" t="s">
        <v>35</v>
      </c>
      <c r="D9" s="6">
        <v>20</v>
      </c>
      <c r="E9" s="275"/>
      <c r="F9" s="373"/>
      <c r="G9" s="216" t="s">
        <v>423</v>
      </c>
      <c r="H9" s="6">
        <v>25</v>
      </c>
      <c r="I9" s="275"/>
      <c r="J9" s="373"/>
      <c r="K9" s="165" t="s">
        <v>166</v>
      </c>
      <c r="L9" s="283" t="s">
        <v>29</v>
      </c>
      <c r="M9" s="5"/>
      <c r="N9" s="373"/>
      <c r="O9" s="66"/>
      <c r="P9" s="6"/>
      <c r="Q9" s="275"/>
      <c r="R9" s="373"/>
      <c r="S9" s="6" t="s">
        <v>26</v>
      </c>
      <c r="T9" s="6" t="s">
        <v>29</v>
      </c>
      <c r="U9" s="275"/>
      <c r="V9" s="40"/>
    </row>
    <row r="10" spans="1:29" s="88" customFormat="1" ht="18.95" customHeight="1" x14ac:dyDescent="0.25">
      <c r="A10" s="407"/>
      <c r="B10" s="373"/>
      <c r="C10" s="93" t="s">
        <v>28</v>
      </c>
      <c r="D10" s="93">
        <v>10</v>
      </c>
      <c r="E10" s="275"/>
      <c r="F10" s="373"/>
      <c r="G10" s="93" t="s">
        <v>424</v>
      </c>
      <c r="H10" s="6" t="s">
        <v>29</v>
      </c>
      <c r="I10" s="275"/>
      <c r="J10" s="373"/>
      <c r="K10" s="166" t="s">
        <v>168</v>
      </c>
      <c r="L10" s="283">
        <v>20</v>
      </c>
      <c r="M10" s="5"/>
      <c r="N10" s="373"/>
      <c r="O10" s="6"/>
      <c r="P10" s="6"/>
      <c r="Q10" s="275"/>
      <c r="R10" s="373"/>
      <c r="S10" s="6"/>
      <c r="T10" s="101"/>
      <c r="U10" s="275"/>
      <c r="V10" s="286"/>
    </row>
    <row r="11" spans="1:29" s="88" customFormat="1" ht="18.95" customHeight="1" x14ac:dyDescent="0.25">
      <c r="A11" s="406"/>
      <c r="B11" s="374"/>
      <c r="C11" s="93" t="s">
        <v>36</v>
      </c>
      <c r="D11" s="93">
        <v>15</v>
      </c>
      <c r="E11" s="275">
        <f>D11/35</f>
        <v>0.42857142857142855</v>
      </c>
      <c r="F11" s="374"/>
      <c r="G11" s="322"/>
      <c r="H11" s="101"/>
      <c r="I11" s="275"/>
      <c r="J11" s="374"/>
      <c r="K11" s="167"/>
      <c r="L11" s="283"/>
      <c r="M11" s="5"/>
      <c r="N11" s="374"/>
      <c r="O11" s="6"/>
      <c r="P11" s="101"/>
      <c r="Q11" s="275"/>
      <c r="R11" s="374"/>
      <c r="S11" s="6"/>
      <c r="T11" s="6"/>
      <c r="U11" s="275"/>
      <c r="V11" s="286"/>
    </row>
    <row r="12" spans="1:29" s="88" customFormat="1" ht="18.95" customHeight="1" x14ac:dyDescent="0.25">
      <c r="A12" s="405" t="s">
        <v>95</v>
      </c>
      <c r="B12" s="372" t="s">
        <v>194</v>
      </c>
      <c r="C12" s="92" t="s">
        <v>172</v>
      </c>
      <c r="D12" s="92">
        <v>120</v>
      </c>
      <c r="E12" s="275">
        <f>D12*0.65/35</f>
        <v>2.2285714285714286</v>
      </c>
      <c r="F12" s="372" t="s">
        <v>421</v>
      </c>
      <c r="G12" s="6" t="s">
        <v>422</v>
      </c>
      <c r="H12" s="6">
        <v>25</v>
      </c>
      <c r="I12" s="275">
        <f>H12/50</f>
        <v>0.5</v>
      </c>
      <c r="J12" s="372" t="s">
        <v>169</v>
      </c>
      <c r="K12" s="33" t="s">
        <v>155</v>
      </c>
      <c r="L12" s="33">
        <v>60</v>
      </c>
      <c r="M12" s="5"/>
      <c r="N12" s="372" t="s">
        <v>97</v>
      </c>
      <c r="O12" s="93" t="s">
        <v>163</v>
      </c>
      <c r="P12" s="93">
        <v>25</v>
      </c>
      <c r="Q12" s="275"/>
      <c r="R12" s="414" t="s">
        <v>205</v>
      </c>
      <c r="S12" s="168" t="s">
        <v>129</v>
      </c>
      <c r="T12" s="185">
        <v>30</v>
      </c>
      <c r="U12" s="275"/>
      <c r="V12" s="286"/>
    </row>
    <row r="13" spans="1:29" s="88" customFormat="1" ht="18.95" customHeight="1" x14ac:dyDescent="0.25">
      <c r="A13" s="407"/>
      <c r="B13" s="373"/>
      <c r="C13" s="131"/>
      <c r="D13" s="6"/>
      <c r="E13" s="275"/>
      <c r="F13" s="373"/>
      <c r="G13" s="7" t="s">
        <v>94</v>
      </c>
      <c r="H13" s="6">
        <v>10</v>
      </c>
      <c r="I13" s="275"/>
      <c r="J13" s="373"/>
      <c r="K13" s="37" t="s">
        <v>170</v>
      </c>
      <c r="L13" s="37">
        <v>30</v>
      </c>
      <c r="M13" s="5"/>
      <c r="N13" s="373"/>
      <c r="O13" s="162" t="s">
        <v>89</v>
      </c>
      <c r="P13" s="93">
        <v>35</v>
      </c>
      <c r="Q13" s="275"/>
      <c r="R13" s="414"/>
      <c r="S13" s="186" t="s">
        <v>206</v>
      </c>
      <c r="T13" s="185">
        <v>15</v>
      </c>
      <c r="U13" s="275"/>
      <c r="V13" s="286"/>
    </row>
    <row r="14" spans="1:29" s="88" customFormat="1" ht="18.95" customHeight="1" x14ac:dyDescent="0.25">
      <c r="A14" s="407"/>
      <c r="B14" s="373"/>
      <c r="C14" s="92"/>
      <c r="D14" s="6"/>
      <c r="E14" s="275"/>
      <c r="F14" s="373"/>
      <c r="G14" s="6" t="s">
        <v>425</v>
      </c>
      <c r="H14" s="348">
        <v>60</v>
      </c>
      <c r="I14" s="275">
        <f>H14/55</f>
        <v>1.0909090909090908</v>
      </c>
      <c r="J14" s="373"/>
      <c r="K14" s="37"/>
      <c r="L14" s="37"/>
      <c r="M14" s="5"/>
      <c r="N14" s="373"/>
      <c r="O14" s="66" t="s">
        <v>94</v>
      </c>
      <c r="P14" s="6">
        <v>5</v>
      </c>
      <c r="Q14" s="275"/>
      <c r="R14" s="414"/>
      <c r="S14" s="168" t="s">
        <v>179</v>
      </c>
      <c r="T14" s="185">
        <v>10</v>
      </c>
      <c r="U14" s="275"/>
      <c r="V14" s="286"/>
    </row>
    <row r="15" spans="1:29" s="88" customFormat="1" ht="18.95" customHeight="1" x14ac:dyDescent="0.25">
      <c r="A15" s="407"/>
      <c r="B15" s="373"/>
      <c r="C15" s="6"/>
      <c r="D15" s="6"/>
      <c r="E15" s="275"/>
      <c r="F15" s="373"/>
      <c r="G15" s="6"/>
      <c r="H15" s="348"/>
      <c r="I15" s="275"/>
      <c r="J15" s="373"/>
      <c r="K15" s="37"/>
      <c r="L15" s="37"/>
      <c r="M15" s="5"/>
      <c r="N15" s="373"/>
      <c r="O15" s="6" t="s">
        <v>125</v>
      </c>
      <c r="P15" s="6">
        <v>15</v>
      </c>
      <c r="Q15" s="275"/>
      <c r="R15" s="414"/>
      <c r="S15" s="168" t="s">
        <v>207</v>
      </c>
      <c r="T15" s="168">
        <v>25</v>
      </c>
      <c r="U15" s="275"/>
      <c r="V15" s="286"/>
    </row>
    <row r="16" spans="1:29" s="88" customFormat="1" ht="18.95" customHeight="1" x14ac:dyDescent="0.25">
      <c r="A16" s="406"/>
      <c r="B16" s="373"/>
      <c r="C16" s="321"/>
      <c r="D16" s="6"/>
      <c r="E16" s="275"/>
      <c r="F16" s="374"/>
      <c r="G16" s="320"/>
      <c r="H16" s="6"/>
      <c r="I16" s="275"/>
      <c r="J16" s="374"/>
      <c r="K16" s="37"/>
      <c r="L16" s="37"/>
      <c r="M16" s="5"/>
      <c r="N16" s="374"/>
      <c r="O16" s="276"/>
      <c r="P16" s="276"/>
      <c r="Q16" s="275"/>
      <c r="R16" s="414"/>
      <c r="S16" s="187"/>
      <c r="T16" s="172"/>
      <c r="U16" s="275"/>
      <c r="V16" s="286"/>
    </row>
    <row r="17" spans="1:31" ht="18.95" customHeight="1" x14ac:dyDescent="0.25">
      <c r="A17" s="401" t="s">
        <v>54</v>
      </c>
      <c r="B17" s="373"/>
      <c r="C17" s="6"/>
      <c r="D17" s="66"/>
      <c r="E17" s="275"/>
      <c r="F17" s="372" t="s">
        <v>47</v>
      </c>
      <c r="G17" s="6" t="s">
        <v>17</v>
      </c>
      <c r="H17" s="66">
        <v>75</v>
      </c>
      <c r="I17" s="275"/>
      <c r="J17" s="385" t="s">
        <v>45</v>
      </c>
      <c r="K17" s="6" t="s">
        <v>17</v>
      </c>
      <c r="L17" s="66">
        <v>75</v>
      </c>
      <c r="M17" s="5"/>
      <c r="N17" s="385" t="s">
        <v>45</v>
      </c>
      <c r="O17" s="6" t="s">
        <v>17</v>
      </c>
      <c r="P17" s="6">
        <v>75</v>
      </c>
      <c r="Q17" s="275"/>
      <c r="R17" s="385" t="s">
        <v>45</v>
      </c>
      <c r="S17" s="6" t="s">
        <v>17</v>
      </c>
      <c r="T17" s="6">
        <v>75</v>
      </c>
      <c r="U17" s="275"/>
      <c r="W17" s="322"/>
      <c r="AA17" s="322"/>
    </row>
    <row r="18" spans="1:31" ht="18.95" customHeight="1" x14ac:dyDescent="0.25">
      <c r="A18" s="402"/>
      <c r="B18" s="373"/>
      <c r="C18" s="164"/>
      <c r="D18" s="6"/>
      <c r="E18" s="275"/>
      <c r="F18" s="373"/>
      <c r="G18" s="375" t="s">
        <v>18</v>
      </c>
      <c r="H18" s="316"/>
      <c r="I18" s="275"/>
      <c r="J18" s="386"/>
      <c r="K18" s="375" t="s">
        <v>18</v>
      </c>
      <c r="L18" s="6"/>
      <c r="M18" s="5"/>
      <c r="N18" s="386"/>
      <c r="O18" s="375" t="s">
        <v>18</v>
      </c>
      <c r="P18" s="6"/>
      <c r="Q18" s="275"/>
      <c r="R18" s="386"/>
      <c r="S18" s="415" t="s">
        <v>18</v>
      </c>
      <c r="T18" s="6"/>
      <c r="U18" s="275"/>
      <c r="W18" s="322"/>
      <c r="AA18" s="322"/>
    </row>
    <row r="19" spans="1:31" ht="18.95" customHeight="1" x14ac:dyDescent="0.25">
      <c r="A19" s="402"/>
      <c r="B19" s="374"/>
      <c r="C19" s="164"/>
      <c r="D19" s="6"/>
      <c r="E19" s="275"/>
      <c r="F19" s="373"/>
      <c r="G19" s="376"/>
      <c r="H19" s="316"/>
      <c r="I19" s="275"/>
      <c r="J19" s="386"/>
      <c r="K19" s="376"/>
      <c r="L19" s="6"/>
      <c r="M19" s="5"/>
      <c r="N19" s="386"/>
      <c r="O19" s="376"/>
      <c r="P19" s="6"/>
      <c r="Q19" s="275"/>
      <c r="R19" s="386"/>
      <c r="S19" s="416"/>
      <c r="T19" s="6"/>
      <c r="U19" s="275"/>
      <c r="W19" s="322"/>
      <c r="AA19" s="322"/>
    </row>
    <row r="20" spans="1:31" ht="18.95" customHeight="1" x14ac:dyDescent="0.25">
      <c r="A20" s="402"/>
      <c r="B20" s="372" t="s">
        <v>233</v>
      </c>
      <c r="C20" s="6" t="s">
        <v>17</v>
      </c>
      <c r="D20" s="66">
        <v>75</v>
      </c>
      <c r="E20" s="275"/>
      <c r="F20" s="373"/>
      <c r="G20" s="376"/>
      <c r="H20" s="316"/>
      <c r="I20" s="275"/>
      <c r="J20" s="386"/>
      <c r="K20" s="376"/>
      <c r="L20" s="66"/>
      <c r="M20" s="5"/>
      <c r="N20" s="386"/>
      <c r="O20" s="376"/>
      <c r="P20" s="66"/>
      <c r="Q20" s="275"/>
      <c r="R20" s="386"/>
      <c r="S20" s="416"/>
      <c r="T20" s="6"/>
      <c r="U20" s="275"/>
      <c r="W20" s="322"/>
      <c r="AA20" s="322"/>
    </row>
    <row r="21" spans="1:31" ht="18.95" customHeight="1" x14ac:dyDescent="0.25">
      <c r="A21" s="403"/>
      <c r="B21" s="373"/>
      <c r="C21" s="375" t="s">
        <v>18</v>
      </c>
      <c r="D21" s="66"/>
      <c r="E21" s="275">
        <f>SUM(E6:E19)</f>
        <v>3.0727272727272728</v>
      </c>
      <c r="F21" s="374"/>
      <c r="G21" s="377"/>
      <c r="H21" s="316"/>
      <c r="I21" s="275">
        <f>SUM(I6:I19)</f>
        <v>2.5</v>
      </c>
      <c r="J21" s="386"/>
      <c r="K21" s="377"/>
      <c r="L21" s="66"/>
      <c r="M21" s="5"/>
      <c r="N21" s="386"/>
      <c r="O21" s="377"/>
      <c r="P21" s="66"/>
      <c r="Q21" s="275"/>
      <c r="R21" s="386"/>
      <c r="S21" s="417"/>
      <c r="T21" s="6"/>
      <c r="U21" s="275"/>
      <c r="W21" s="322"/>
      <c r="AA21" s="322"/>
    </row>
    <row r="22" spans="1:31" s="88" customFormat="1" ht="18.95" customHeight="1" x14ac:dyDescent="0.25">
      <c r="A22" s="396" t="s">
        <v>99</v>
      </c>
      <c r="B22" s="373"/>
      <c r="C22" s="376"/>
      <c r="D22" s="66"/>
      <c r="E22" s="275"/>
      <c r="F22" s="372" t="s">
        <v>314</v>
      </c>
      <c r="G22" s="37" t="s">
        <v>128</v>
      </c>
      <c r="H22" s="37">
        <v>25</v>
      </c>
      <c r="I22" s="275"/>
      <c r="J22" s="372" t="s">
        <v>315</v>
      </c>
      <c r="K22" s="33" t="s">
        <v>162</v>
      </c>
      <c r="L22" s="6">
        <v>15</v>
      </c>
      <c r="M22" s="5"/>
      <c r="N22" s="372" t="s">
        <v>60</v>
      </c>
      <c r="O22" s="93" t="s">
        <v>100</v>
      </c>
      <c r="P22" s="93">
        <v>30</v>
      </c>
      <c r="Q22" s="275"/>
      <c r="R22" s="372" t="s">
        <v>209</v>
      </c>
      <c r="S22" s="93" t="s">
        <v>208</v>
      </c>
      <c r="T22" s="276">
        <v>30</v>
      </c>
      <c r="U22" s="275"/>
    </row>
    <row r="23" spans="1:31" s="88" customFormat="1" ht="18.95" customHeight="1" x14ac:dyDescent="0.25">
      <c r="A23" s="397"/>
      <c r="B23" s="373"/>
      <c r="C23" s="376"/>
      <c r="D23" s="66"/>
      <c r="E23" s="275"/>
      <c r="F23" s="373"/>
      <c r="G23" s="33" t="s">
        <v>191</v>
      </c>
      <c r="H23" s="37">
        <v>5</v>
      </c>
      <c r="I23" s="275"/>
      <c r="J23" s="373"/>
      <c r="K23" s="6" t="s">
        <v>163</v>
      </c>
      <c r="L23" s="6">
        <v>30</v>
      </c>
      <c r="M23" s="5"/>
      <c r="N23" s="373"/>
      <c r="O23" s="93" t="s">
        <v>96</v>
      </c>
      <c r="P23" s="93">
        <v>10</v>
      </c>
      <c r="Q23" s="275"/>
      <c r="R23" s="373"/>
      <c r="S23" s="93" t="s">
        <v>173</v>
      </c>
      <c r="T23" s="276">
        <v>15</v>
      </c>
      <c r="U23" s="275"/>
    </row>
    <row r="24" spans="1:31" s="88" customFormat="1" ht="18.95" customHeight="1" x14ac:dyDescent="0.25">
      <c r="A24" s="397"/>
      <c r="B24" s="373"/>
      <c r="C24" s="377"/>
      <c r="D24" s="66"/>
      <c r="E24" s="275"/>
      <c r="F24" s="373"/>
      <c r="G24" s="33"/>
      <c r="H24" s="37"/>
      <c r="I24" s="275"/>
      <c r="J24" s="373"/>
      <c r="K24" s="6" t="s">
        <v>102</v>
      </c>
      <c r="L24" s="6">
        <v>15</v>
      </c>
      <c r="M24" s="5"/>
      <c r="N24" s="373"/>
      <c r="O24" s="93"/>
      <c r="P24" s="276"/>
      <c r="Q24" s="275"/>
      <c r="R24" s="373"/>
      <c r="S24" s="276"/>
      <c r="T24" s="276"/>
      <c r="U24" s="275"/>
    </row>
    <row r="25" spans="1:31" s="88" customFormat="1" ht="18.95" customHeight="1" x14ac:dyDescent="0.25">
      <c r="A25" s="397"/>
      <c r="B25" s="373"/>
      <c r="C25" s="318"/>
      <c r="D25" s="66"/>
      <c r="E25" s="275"/>
      <c r="F25" s="373"/>
      <c r="G25" s="175"/>
      <c r="H25" s="33"/>
      <c r="I25" s="275"/>
      <c r="J25" s="373"/>
      <c r="K25" s="33"/>
      <c r="L25" s="6"/>
      <c r="M25" s="5"/>
      <c r="N25" s="373"/>
      <c r="O25" s="93"/>
      <c r="P25" s="276"/>
      <c r="Q25" s="275"/>
      <c r="R25" s="373"/>
      <c r="S25" s="276"/>
      <c r="T25" s="276"/>
      <c r="U25" s="275"/>
      <c r="Y25" s="180"/>
      <c r="Z25" s="177"/>
      <c r="AA25" s="177"/>
      <c r="AB25" s="96"/>
    </row>
    <row r="26" spans="1:31" s="88" customFormat="1" ht="18.95" customHeight="1" x14ac:dyDescent="0.25">
      <c r="A26" s="398"/>
      <c r="B26" s="374"/>
      <c r="C26" s="94"/>
      <c r="D26" s="66"/>
      <c r="E26" s="275"/>
      <c r="F26" s="374"/>
      <c r="G26" s="175"/>
      <c r="H26" s="176"/>
      <c r="I26" s="275"/>
      <c r="J26" s="374"/>
      <c r="K26" s="6"/>
      <c r="L26" s="6"/>
      <c r="M26" s="5"/>
      <c r="N26" s="374"/>
      <c r="O26" s="93"/>
      <c r="P26" s="276"/>
      <c r="Q26" s="275"/>
      <c r="R26" s="374"/>
      <c r="S26" s="276"/>
      <c r="T26" s="276"/>
      <c r="U26" s="275"/>
      <c r="Y26" s="180"/>
      <c r="Z26" s="177"/>
      <c r="AA26" s="177"/>
      <c r="AB26" s="96"/>
    </row>
    <row r="27" spans="1:31" s="108" customFormat="1" ht="18.95" customHeight="1" x14ac:dyDescent="0.25">
      <c r="A27" s="278" t="s">
        <v>104</v>
      </c>
      <c r="B27" s="278" t="s">
        <v>104</v>
      </c>
      <c r="C27" s="278"/>
      <c r="D27" s="134"/>
      <c r="E27" s="59"/>
      <c r="F27" s="135" t="s">
        <v>104</v>
      </c>
      <c r="G27" s="278"/>
      <c r="H27" s="137"/>
      <c r="I27" s="43"/>
      <c r="J27" s="277" t="s">
        <v>131</v>
      </c>
      <c r="K27" s="37"/>
      <c r="L27" s="134"/>
      <c r="M27" s="5"/>
      <c r="N27" s="278" t="s">
        <v>104</v>
      </c>
      <c r="O27" s="278"/>
      <c r="P27" s="134"/>
      <c r="Q27" s="43"/>
      <c r="R27" s="277" t="s">
        <v>131</v>
      </c>
      <c r="S27" s="37"/>
      <c r="T27" s="134"/>
      <c r="U27" s="43"/>
      <c r="V27" s="286"/>
      <c r="W27" s="296"/>
      <c r="X27" s="296"/>
      <c r="Y27" s="180"/>
      <c r="Z27" s="177"/>
      <c r="AA27" s="96"/>
      <c r="AB27" s="137"/>
      <c r="AC27" s="286"/>
      <c r="AD27" s="286"/>
      <c r="AE27" s="286"/>
    </row>
    <row r="28" spans="1:31" s="88" customFormat="1" ht="18.95" customHeight="1" thickBot="1" x14ac:dyDescent="0.3">
      <c r="A28" s="95" t="s">
        <v>23</v>
      </c>
      <c r="B28" s="138" t="s">
        <v>0</v>
      </c>
      <c r="C28" s="139"/>
      <c r="D28" s="140"/>
      <c r="E28" s="193"/>
      <c r="F28" s="138" t="s">
        <v>0</v>
      </c>
      <c r="G28" s="139" t="s">
        <v>310</v>
      </c>
      <c r="H28" s="140" t="s">
        <v>311</v>
      </c>
      <c r="I28" s="141"/>
      <c r="J28" s="135" t="s">
        <v>0</v>
      </c>
      <c r="K28" s="139"/>
      <c r="L28" s="140"/>
      <c r="M28" s="43"/>
      <c r="N28" s="138" t="s">
        <v>0</v>
      </c>
      <c r="O28" s="139"/>
      <c r="P28" s="140"/>
      <c r="Q28" s="43"/>
      <c r="R28" s="135" t="s">
        <v>0</v>
      </c>
      <c r="S28" s="142" t="str">
        <f>月菜單!H7</f>
        <v>水果</v>
      </c>
      <c r="T28" s="140" t="s">
        <v>441</v>
      </c>
      <c r="U28" s="43"/>
      <c r="W28" s="96"/>
      <c r="X28" s="96"/>
      <c r="Y28" s="96"/>
      <c r="Z28" s="96"/>
      <c r="AA28" s="96"/>
      <c r="AB28" s="286"/>
    </row>
    <row r="29" spans="1:31" s="88" customFormat="1" ht="16.5" customHeight="1" x14ac:dyDescent="0.25">
      <c r="A29" s="392" t="s">
        <v>21</v>
      </c>
      <c r="B29" s="364" t="s">
        <v>142</v>
      </c>
      <c r="C29" s="365"/>
      <c r="D29" s="281"/>
      <c r="E29" s="282"/>
      <c r="F29" s="364" t="s">
        <v>142</v>
      </c>
      <c r="G29" s="365"/>
      <c r="H29" s="281"/>
      <c r="I29" s="282"/>
      <c r="J29" s="364" t="s">
        <v>142</v>
      </c>
      <c r="K29" s="365"/>
      <c r="L29" s="281"/>
      <c r="M29" s="282"/>
      <c r="N29" s="364" t="s">
        <v>19</v>
      </c>
      <c r="O29" s="382"/>
      <c r="P29" s="364"/>
      <c r="Q29" s="382"/>
      <c r="R29" s="364" t="s">
        <v>142</v>
      </c>
      <c r="S29" s="382"/>
      <c r="T29" s="364"/>
      <c r="U29" s="382"/>
      <c r="AB29" s="286"/>
    </row>
    <row r="30" spans="1:31" s="88" customFormat="1" ht="16.5" customHeight="1" x14ac:dyDescent="0.25">
      <c r="A30" s="393"/>
      <c r="B30" s="368" t="s">
        <v>133</v>
      </c>
      <c r="C30" s="369"/>
      <c r="D30" s="33">
        <v>6</v>
      </c>
      <c r="E30" s="43"/>
      <c r="F30" s="368" t="s">
        <v>143</v>
      </c>
      <c r="G30" s="369"/>
      <c r="H30" s="143">
        <v>6</v>
      </c>
      <c r="I30" s="144"/>
      <c r="J30" s="368" t="s">
        <v>143</v>
      </c>
      <c r="K30" s="369"/>
      <c r="L30" s="33">
        <v>6</v>
      </c>
      <c r="M30" s="144"/>
      <c r="N30" s="368" t="s">
        <v>133</v>
      </c>
      <c r="O30" s="369"/>
      <c r="P30" s="33">
        <v>6</v>
      </c>
      <c r="Q30" s="43"/>
      <c r="R30" s="383" t="s">
        <v>143</v>
      </c>
      <c r="S30" s="384"/>
      <c r="T30" s="33">
        <v>6</v>
      </c>
      <c r="U30" s="144"/>
      <c r="AB30" s="286"/>
    </row>
    <row r="31" spans="1:31" s="88" customFormat="1" ht="16.5" customHeight="1" x14ac:dyDescent="0.25">
      <c r="A31" s="393"/>
      <c r="B31" s="368" t="s">
        <v>442</v>
      </c>
      <c r="C31" s="369"/>
      <c r="D31" s="145">
        <v>2.8</v>
      </c>
      <c r="E31" s="43"/>
      <c r="F31" s="368" t="s">
        <v>442</v>
      </c>
      <c r="G31" s="369"/>
      <c r="H31" s="9">
        <v>2.5</v>
      </c>
      <c r="I31" s="144"/>
      <c r="J31" s="368" t="s">
        <v>442</v>
      </c>
      <c r="K31" s="369"/>
      <c r="L31" s="145">
        <v>3.3</v>
      </c>
      <c r="M31" s="144"/>
      <c r="N31" s="368" t="s">
        <v>134</v>
      </c>
      <c r="O31" s="369"/>
      <c r="P31" s="145">
        <v>2.8</v>
      </c>
      <c r="Q31" s="43"/>
      <c r="R31" s="383" t="s">
        <v>134</v>
      </c>
      <c r="S31" s="384"/>
      <c r="T31" s="145">
        <v>2.7</v>
      </c>
      <c r="U31" s="144"/>
      <c r="AB31" s="286"/>
    </row>
    <row r="32" spans="1:31" s="88" customFormat="1" ht="16.5" customHeight="1" x14ac:dyDescent="0.25">
      <c r="A32" s="393"/>
      <c r="B32" s="368" t="s">
        <v>443</v>
      </c>
      <c r="C32" s="369"/>
      <c r="D32" s="145">
        <v>1.6</v>
      </c>
      <c r="E32" s="43"/>
      <c r="F32" s="368" t="s">
        <v>443</v>
      </c>
      <c r="G32" s="369"/>
      <c r="H32" s="9">
        <v>1.6</v>
      </c>
      <c r="I32" s="144"/>
      <c r="J32" s="368" t="s">
        <v>443</v>
      </c>
      <c r="K32" s="369"/>
      <c r="L32" s="145">
        <v>1.5</v>
      </c>
      <c r="M32" s="144"/>
      <c r="N32" s="368" t="s">
        <v>388</v>
      </c>
      <c r="O32" s="369"/>
      <c r="P32" s="145">
        <v>1.5</v>
      </c>
      <c r="Q32" s="43"/>
      <c r="R32" s="383" t="s">
        <v>388</v>
      </c>
      <c r="S32" s="384"/>
      <c r="T32" s="145">
        <v>1.8</v>
      </c>
      <c r="U32" s="144"/>
      <c r="AB32" s="286"/>
    </row>
    <row r="33" spans="1:28" s="88" customFormat="1" ht="16.5" customHeight="1" x14ac:dyDescent="0.25">
      <c r="A33" s="393"/>
      <c r="B33" s="368" t="s">
        <v>444</v>
      </c>
      <c r="C33" s="369"/>
      <c r="D33" s="146"/>
      <c r="E33" s="43"/>
      <c r="F33" s="368" t="s">
        <v>444</v>
      </c>
      <c r="G33" s="369"/>
      <c r="H33" s="10"/>
      <c r="I33" s="144"/>
      <c r="J33" s="368" t="s">
        <v>444</v>
      </c>
      <c r="K33" s="369"/>
      <c r="L33" s="146"/>
      <c r="M33" s="144"/>
      <c r="N33" s="368" t="s">
        <v>389</v>
      </c>
      <c r="O33" s="369"/>
      <c r="P33" s="146"/>
      <c r="Q33" s="43"/>
      <c r="R33" s="383" t="s">
        <v>389</v>
      </c>
      <c r="S33" s="384"/>
      <c r="T33" s="146"/>
      <c r="U33" s="144"/>
      <c r="AB33" s="286"/>
    </row>
    <row r="34" spans="1:28" s="88" customFormat="1" ht="16.5" customHeight="1" x14ac:dyDescent="0.25">
      <c r="A34" s="393"/>
      <c r="B34" s="368" t="s">
        <v>135</v>
      </c>
      <c r="C34" s="369"/>
      <c r="D34" s="147"/>
      <c r="E34" s="148"/>
      <c r="F34" s="368" t="s">
        <v>135</v>
      </c>
      <c r="G34" s="369"/>
      <c r="H34" s="10">
        <v>1</v>
      </c>
      <c r="I34" s="149"/>
      <c r="J34" s="368" t="s">
        <v>135</v>
      </c>
      <c r="K34" s="369"/>
      <c r="L34" s="147">
        <v>1</v>
      </c>
      <c r="M34" s="149"/>
      <c r="N34" s="368" t="s">
        <v>135</v>
      </c>
      <c r="O34" s="369"/>
      <c r="P34" s="146"/>
      <c r="Q34" s="150"/>
      <c r="R34" s="412" t="s">
        <v>144</v>
      </c>
      <c r="S34" s="413"/>
      <c r="T34" s="147"/>
      <c r="U34" s="149"/>
      <c r="AB34" s="286"/>
    </row>
    <row r="35" spans="1:28" s="57" customFormat="1" ht="16.5" customHeight="1" x14ac:dyDescent="0.25">
      <c r="A35" s="393"/>
      <c r="B35" s="368" t="s">
        <v>292</v>
      </c>
      <c r="C35" s="369"/>
      <c r="D35" s="151" t="s">
        <v>136</v>
      </c>
      <c r="E35" s="152"/>
      <c r="F35" s="368" t="s">
        <v>292</v>
      </c>
      <c r="G35" s="369"/>
      <c r="H35" s="153" t="s">
        <v>136</v>
      </c>
      <c r="I35" s="154"/>
      <c r="J35" s="368" t="s">
        <v>292</v>
      </c>
      <c r="K35" s="369"/>
      <c r="L35" s="151">
        <v>2.5</v>
      </c>
      <c r="M35" s="154"/>
      <c r="N35" s="368" t="s">
        <v>20</v>
      </c>
      <c r="O35" s="369"/>
      <c r="P35" s="151">
        <v>2.5</v>
      </c>
      <c r="Q35" s="155"/>
      <c r="R35" s="368" t="s">
        <v>145</v>
      </c>
      <c r="S35" s="369"/>
      <c r="T35" s="151">
        <v>2.5</v>
      </c>
      <c r="U35" s="154"/>
      <c r="AB35" s="126"/>
    </row>
    <row r="36" spans="1:28" s="57" customFormat="1" ht="24" customHeight="1" thickBot="1" x14ac:dyDescent="0.3">
      <c r="A36" s="394"/>
      <c r="B36" s="370" t="s">
        <v>146</v>
      </c>
      <c r="C36" s="371"/>
      <c r="D36" s="342">
        <f>D30*70+D31*75+D32*25+D33*60+D35*45</f>
        <v>782.5</v>
      </c>
      <c r="E36" s="343"/>
      <c r="F36" s="370" t="s">
        <v>146</v>
      </c>
      <c r="G36" s="371"/>
      <c r="H36" s="342">
        <f>H30*70+H31*75+H32*25+H33*60+H35*45+H34*120</f>
        <v>880</v>
      </c>
      <c r="I36" s="343"/>
      <c r="J36" s="370" t="s">
        <v>146</v>
      </c>
      <c r="K36" s="371"/>
      <c r="L36" s="342">
        <f>L30*70+L31*75+L32*25+L33*60+L35*45+L34*120</f>
        <v>937.5</v>
      </c>
      <c r="M36" s="344"/>
      <c r="N36" s="390" t="s">
        <v>137</v>
      </c>
      <c r="O36" s="391"/>
      <c r="P36" s="342">
        <f>P30*70+P31*75+P32*25+P33*60+P35*45</f>
        <v>780</v>
      </c>
      <c r="Q36" s="160"/>
      <c r="R36" s="387" t="s">
        <v>146</v>
      </c>
      <c r="S36" s="388"/>
      <c r="T36" s="156">
        <f>T30*70+T31*75+T32*25+T33*60+T35*45+T34*120</f>
        <v>780</v>
      </c>
      <c r="U36" s="159"/>
      <c r="Z36" s="126"/>
      <c r="AA36" s="126"/>
      <c r="AB36" s="126"/>
    </row>
    <row r="37" spans="1:28" s="113" customFormat="1" ht="18" customHeight="1" x14ac:dyDescent="0.3">
      <c r="A37" s="399" t="s">
        <v>123</v>
      </c>
      <c r="B37" s="400"/>
      <c r="C37" s="400"/>
      <c r="D37" s="400"/>
      <c r="E37" s="400"/>
      <c r="F37" s="400"/>
      <c r="G37" s="400"/>
      <c r="H37" s="400"/>
      <c r="I37" s="85"/>
      <c r="J37" s="337"/>
      <c r="K37" s="337"/>
      <c r="L37" s="337"/>
      <c r="M37" s="337"/>
      <c r="N37" s="337"/>
      <c r="X37" s="161"/>
      <c r="Y37" s="161"/>
      <c r="Z37" s="161"/>
      <c r="AA37" s="161"/>
      <c r="AB37" s="161"/>
    </row>
    <row r="38" spans="1:28" s="115" customFormat="1" ht="18" customHeight="1" x14ac:dyDescent="0.25">
      <c r="A38" s="389" t="s">
        <v>53</v>
      </c>
      <c r="B38" s="389"/>
      <c r="C38" s="389"/>
      <c r="D38" s="389"/>
      <c r="E38" s="389"/>
      <c r="F38" s="389"/>
      <c r="G38" s="389"/>
      <c r="H38" s="389"/>
      <c r="I38" s="389"/>
      <c r="J38" s="389"/>
      <c r="K38" s="389"/>
      <c r="L38" s="389"/>
      <c r="M38" s="389"/>
      <c r="N38" s="389"/>
      <c r="O38" s="389"/>
      <c r="P38" s="114"/>
      <c r="X38" s="114"/>
      <c r="Y38" s="114"/>
      <c r="Z38" s="114"/>
      <c r="AA38" s="114"/>
      <c r="AB38" s="114"/>
    </row>
    <row r="39" spans="1:28" s="115" customFormat="1" ht="18" customHeight="1" x14ac:dyDescent="0.3">
      <c r="A39" s="116" t="s">
        <v>138</v>
      </c>
      <c r="B39" s="116"/>
      <c r="C39" s="116"/>
      <c r="E39" s="117"/>
      <c r="F39" s="117"/>
      <c r="G39" s="117"/>
      <c r="H39" s="116"/>
      <c r="I39" s="118"/>
      <c r="J39" s="85"/>
      <c r="K39" s="85"/>
      <c r="L39" s="85"/>
      <c r="M39" s="85"/>
      <c r="N39" s="84"/>
      <c r="O39" s="114"/>
      <c r="P39" s="114"/>
    </row>
    <row r="40" spans="1:28" s="22" customFormat="1" ht="21" x14ac:dyDescent="0.25">
      <c r="A40" s="27"/>
      <c r="B40" s="27" t="s">
        <v>44</v>
      </c>
      <c r="C40" s="27"/>
      <c r="G40" s="22" t="s">
        <v>70</v>
      </c>
      <c r="L40" s="22" t="s">
        <v>71</v>
      </c>
      <c r="M40" s="24"/>
      <c r="N40" s="24"/>
      <c r="P40" s="338"/>
      <c r="Q40" s="338"/>
      <c r="R40" s="22" t="s">
        <v>127</v>
      </c>
    </row>
    <row r="41" spans="1:28" s="115" customFormat="1" ht="18" customHeight="1" x14ac:dyDescent="0.3">
      <c r="A41" s="116"/>
      <c r="B41" s="116"/>
      <c r="C41" s="116"/>
      <c r="E41" s="117"/>
      <c r="F41" s="117"/>
      <c r="G41" s="117"/>
      <c r="H41" s="116"/>
      <c r="I41" s="118"/>
      <c r="J41" s="85"/>
      <c r="K41" s="85"/>
      <c r="L41" s="85"/>
      <c r="M41" s="85"/>
      <c r="N41" s="84"/>
      <c r="O41" s="114"/>
      <c r="P41" s="114"/>
    </row>
    <row r="42" spans="1:28" x14ac:dyDescent="0.25">
      <c r="A42" s="395"/>
      <c r="B42" s="395"/>
      <c r="C42" s="395"/>
      <c r="D42" s="395"/>
      <c r="E42" s="395"/>
      <c r="F42" s="395"/>
      <c r="G42" s="395"/>
      <c r="H42" s="395"/>
      <c r="I42" s="395"/>
      <c r="J42" s="395"/>
      <c r="K42" s="395"/>
      <c r="L42" s="395"/>
      <c r="M42" s="395"/>
      <c r="N42" s="395"/>
      <c r="O42" s="395"/>
      <c r="P42" s="395"/>
    </row>
    <row r="43" spans="1:28" x14ac:dyDescent="0.25">
      <c r="B43" s="60"/>
      <c r="C43" s="60"/>
      <c r="D43" s="60"/>
      <c r="E43" s="60"/>
      <c r="F43" s="60"/>
      <c r="G43" s="60"/>
      <c r="H43" s="60"/>
      <c r="I43" s="60"/>
      <c r="J43" s="60"/>
    </row>
    <row r="44" spans="1:28" x14ac:dyDescent="0.25">
      <c r="B44" s="61"/>
      <c r="C44" s="61"/>
      <c r="D44" s="61"/>
      <c r="E44" s="61"/>
      <c r="F44" s="61"/>
      <c r="G44" s="61"/>
      <c r="H44" s="61"/>
      <c r="I44" s="61"/>
      <c r="J44" s="61"/>
    </row>
    <row r="45" spans="1:28" x14ac:dyDescent="0.25">
      <c r="A45" s="61"/>
      <c r="B45" s="61"/>
      <c r="C45" s="61"/>
      <c r="D45" s="61"/>
      <c r="E45" s="61"/>
      <c r="F45" s="61"/>
      <c r="G45" s="61"/>
      <c r="H45" s="61"/>
      <c r="I45" s="61"/>
    </row>
  </sheetData>
  <mergeCells count="93">
    <mergeCell ref="A12:A16"/>
    <mergeCell ref="J22:J26"/>
    <mergeCell ref="R12:R16"/>
    <mergeCell ref="R17:R21"/>
    <mergeCell ref="S18:S21"/>
    <mergeCell ref="R22:R26"/>
    <mergeCell ref="A1:U1"/>
    <mergeCell ref="J7:J11"/>
    <mergeCell ref="A5:A6"/>
    <mergeCell ref="A7:A11"/>
    <mergeCell ref="N2:P2"/>
    <mergeCell ref="R2:T2"/>
    <mergeCell ref="N5:N6"/>
    <mergeCell ref="N7:N11"/>
    <mergeCell ref="R7:R11"/>
    <mergeCell ref="R5:R6"/>
    <mergeCell ref="A42:J42"/>
    <mergeCell ref="K42:P42"/>
    <mergeCell ref="A22:A26"/>
    <mergeCell ref="B3:C3"/>
    <mergeCell ref="D3:E3"/>
    <mergeCell ref="F3:G3"/>
    <mergeCell ref="H3:I3"/>
    <mergeCell ref="J3:K3"/>
    <mergeCell ref="P3:Q3"/>
    <mergeCell ref="B30:C30"/>
    <mergeCell ref="B29:C29"/>
    <mergeCell ref="B31:C31"/>
    <mergeCell ref="B32:C32"/>
    <mergeCell ref="A37:H37"/>
    <mergeCell ref="A17:A21"/>
    <mergeCell ref="J12:J16"/>
    <mergeCell ref="R36:S36"/>
    <mergeCell ref="A38:O38"/>
    <mergeCell ref="P29:Q29"/>
    <mergeCell ref="N35:O35"/>
    <mergeCell ref="N36:O36"/>
    <mergeCell ref="N31:O31"/>
    <mergeCell ref="A29:A36"/>
    <mergeCell ref="R32:S32"/>
    <mergeCell ref="R33:S33"/>
    <mergeCell ref="R34:S34"/>
    <mergeCell ref="B33:C33"/>
    <mergeCell ref="B34:C34"/>
    <mergeCell ref="J30:K30"/>
    <mergeCell ref="J31:K31"/>
    <mergeCell ref="T29:U29"/>
    <mergeCell ref="R31:S31"/>
    <mergeCell ref="N3:O3"/>
    <mergeCell ref="R3:S3"/>
    <mergeCell ref="R35:S35"/>
    <mergeCell ref="R29:S29"/>
    <mergeCell ref="R30:S30"/>
    <mergeCell ref="N12:N16"/>
    <mergeCell ref="N17:N21"/>
    <mergeCell ref="O18:O21"/>
    <mergeCell ref="N29:O29"/>
    <mergeCell ref="N33:O33"/>
    <mergeCell ref="N34:O34"/>
    <mergeCell ref="N22:N26"/>
    <mergeCell ref="N32:O32"/>
    <mergeCell ref="N30:O30"/>
    <mergeCell ref="T3:U3"/>
    <mergeCell ref="L3:M3"/>
    <mergeCell ref="F7:F11"/>
    <mergeCell ref="F12:F16"/>
    <mergeCell ref="F17:F21"/>
    <mergeCell ref="J17:J21"/>
    <mergeCell ref="K18:K21"/>
    <mergeCell ref="G18:G21"/>
    <mergeCell ref="B5:B11"/>
    <mergeCell ref="B12:B19"/>
    <mergeCell ref="B20:B26"/>
    <mergeCell ref="C21:C24"/>
    <mergeCell ref="F5:F6"/>
    <mergeCell ref="J34:K34"/>
    <mergeCell ref="J35:K35"/>
    <mergeCell ref="J36:K36"/>
    <mergeCell ref="B35:C35"/>
    <mergeCell ref="B36:C36"/>
    <mergeCell ref="F34:G34"/>
    <mergeCell ref="F35:G35"/>
    <mergeCell ref="F36:G36"/>
    <mergeCell ref="F29:G29"/>
    <mergeCell ref="J29:K29"/>
    <mergeCell ref="J5:J6"/>
    <mergeCell ref="J32:K32"/>
    <mergeCell ref="J33:K33"/>
    <mergeCell ref="F30:G30"/>
    <mergeCell ref="F31:G31"/>
    <mergeCell ref="F32:G32"/>
    <mergeCell ref="F33:G33"/>
    <mergeCell ref="F22:F26"/>
  </mergeCells>
  <phoneticPr fontId="1" type="noConversion"/>
  <printOptions horizontalCentered="1" verticalCentered="1"/>
  <pageMargins left="0" right="0" top="0" bottom="0" header="0" footer="0"/>
  <pageSetup paperSize="9" scale="8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44"/>
  <sheetViews>
    <sheetView zoomScale="85" zoomScaleNormal="85" workbookViewId="0">
      <selection activeCell="I24" sqref="I24"/>
    </sheetView>
  </sheetViews>
  <sheetFormatPr defaultColWidth="8.875" defaultRowHeight="16.5" x14ac:dyDescent="0.25"/>
  <cols>
    <col min="1" max="2" width="8.375" style="8" customWidth="1"/>
    <col min="3" max="3" width="10.5" style="8" customWidth="1"/>
    <col min="4" max="4" width="7.625" style="8" customWidth="1"/>
    <col min="5" max="5" width="5.625" style="8" customWidth="1"/>
    <col min="6" max="6" width="8.375" style="8" customWidth="1"/>
    <col min="7" max="7" width="10.875" style="8" customWidth="1"/>
    <col min="8" max="8" width="7.625" style="8" customWidth="1"/>
    <col min="9" max="9" width="5.625" style="8" customWidth="1"/>
    <col min="10" max="10" width="8.5" style="8" customWidth="1"/>
    <col min="11" max="11" width="10.625" style="8" customWidth="1"/>
    <col min="12" max="12" width="7.875" style="8" customWidth="1"/>
    <col min="13" max="13" width="5.625" style="8" customWidth="1"/>
    <col min="14" max="14" width="8.375" style="8" customWidth="1"/>
    <col min="15" max="15" width="10.125" style="8" customWidth="1"/>
    <col min="16" max="16" width="7.625" style="8" customWidth="1"/>
    <col min="17" max="17" width="5.625" style="8" customWidth="1"/>
    <col min="18" max="18" width="8.375" style="8" customWidth="1"/>
    <col min="19" max="19" width="11.125" style="8" customWidth="1"/>
    <col min="20" max="20" width="8.125" style="8" customWidth="1"/>
    <col min="21" max="21" width="5.625" style="8" customWidth="1"/>
    <col min="22" max="16384" width="8.875" style="8"/>
  </cols>
  <sheetData>
    <row r="1" spans="1:47" s="62" customFormat="1" ht="28.5" customHeight="1" x14ac:dyDescent="0.25">
      <c r="A1" s="404" t="s">
        <v>430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</row>
    <row r="2" spans="1:47" s="62" customFormat="1" ht="20.25" thickBot="1" x14ac:dyDescent="0.3">
      <c r="A2" s="121" t="s">
        <v>5</v>
      </c>
      <c r="B2" s="284"/>
      <c r="C2" s="284"/>
      <c r="D2" s="439" t="s">
        <v>11</v>
      </c>
      <c r="E2" s="439"/>
      <c r="F2" s="439"/>
      <c r="G2" s="439"/>
      <c r="I2" s="439" t="s">
        <v>24</v>
      </c>
      <c r="J2" s="439"/>
      <c r="K2" s="439"/>
      <c r="L2" s="439"/>
      <c r="M2" s="439"/>
      <c r="N2" s="63"/>
      <c r="O2" s="440" t="s">
        <v>10</v>
      </c>
      <c r="P2" s="440"/>
      <c r="Q2" s="440"/>
      <c r="R2" s="440"/>
      <c r="S2" s="440"/>
      <c r="T2" s="440"/>
      <c r="U2" s="440"/>
    </row>
    <row r="3" spans="1:47" s="311" customFormat="1" ht="17.25" thickBot="1" x14ac:dyDescent="0.3">
      <c r="A3" s="310" t="s">
        <v>3</v>
      </c>
      <c r="B3" s="380" t="s">
        <v>401</v>
      </c>
      <c r="C3" s="381"/>
      <c r="D3" s="380" t="s">
        <v>402</v>
      </c>
      <c r="E3" s="381"/>
      <c r="F3" s="380" t="s">
        <v>399</v>
      </c>
      <c r="G3" s="381"/>
      <c r="H3" s="380" t="s">
        <v>400</v>
      </c>
      <c r="I3" s="381"/>
      <c r="J3" s="380" t="s">
        <v>434</v>
      </c>
      <c r="K3" s="381"/>
      <c r="L3" s="380" t="s">
        <v>398</v>
      </c>
      <c r="M3" s="381"/>
      <c r="N3" s="380" t="s">
        <v>397</v>
      </c>
      <c r="O3" s="381"/>
      <c r="P3" s="380" t="s">
        <v>396</v>
      </c>
      <c r="Q3" s="381"/>
      <c r="R3" s="441" t="s">
        <v>394</v>
      </c>
      <c r="S3" s="380"/>
      <c r="T3" s="380" t="s">
        <v>395</v>
      </c>
      <c r="U3" s="381"/>
      <c r="AC3" s="312"/>
      <c r="AD3" s="312"/>
      <c r="AE3" s="312"/>
      <c r="AF3" s="312"/>
      <c r="AG3" s="312"/>
      <c r="AH3" s="312"/>
      <c r="AI3" s="312"/>
      <c r="AJ3" s="312"/>
      <c r="AK3" s="312"/>
      <c r="AL3" s="312"/>
      <c r="AM3" s="312"/>
      <c r="AN3" s="312"/>
      <c r="AO3" s="312"/>
      <c r="AP3" s="312"/>
      <c r="AQ3" s="312"/>
      <c r="AR3" s="312"/>
      <c r="AS3" s="312"/>
      <c r="AT3" s="312"/>
      <c r="AU3" s="312"/>
    </row>
    <row r="4" spans="1:47" s="88" customFormat="1" x14ac:dyDescent="0.25">
      <c r="A4" s="339" t="s">
        <v>4</v>
      </c>
      <c r="B4" s="208" t="s">
        <v>105</v>
      </c>
      <c r="C4" s="209" t="s">
        <v>106</v>
      </c>
      <c r="D4" s="268" t="s">
        <v>384</v>
      </c>
      <c r="E4" s="269" t="s">
        <v>2</v>
      </c>
      <c r="F4" s="1" t="s">
        <v>383</v>
      </c>
      <c r="G4" s="2" t="s">
        <v>106</v>
      </c>
      <c r="H4" s="90" t="s">
        <v>384</v>
      </c>
      <c r="I4" s="3" t="s">
        <v>2</v>
      </c>
      <c r="J4" s="4" t="s">
        <v>105</v>
      </c>
      <c r="K4" s="2" t="s">
        <v>106</v>
      </c>
      <c r="L4" s="90" t="s">
        <v>107</v>
      </c>
      <c r="M4" s="3" t="s">
        <v>1</v>
      </c>
      <c r="N4" s="4" t="s">
        <v>105</v>
      </c>
      <c r="O4" s="2" t="s">
        <v>106</v>
      </c>
      <c r="P4" s="90" t="s">
        <v>107</v>
      </c>
      <c r="Q4" s="3" t="s">
        <v>1</v>
      </c>
      <c r="R4" s="4" t="s">
        <v>105</v>
      </c>
      <c r="S4" s="2" t="s">
        <v>106</v>
      </c>
      <c r="T4" s="90" t="s">
        <v>107</v>
      </c>
      <c r="U4" s="3" t="s">
        <v>1</v>
      </c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</row>
    <row r="5" spans="1:47" s="88" customFormat="1" ht="16.5" customHeight="1" x14ac:dyDescent="0.25">
      <c r="A5" s="421" t="s">
        <v>108</v>
      </c>
      <c r="B5" s="366" t="s">
        <v>453</v>
      </c>
      <c r="C5" s="66" t="s">
        <v>84</v>
      </c>
      <c r="D5" s="66">
        <v>100</v>
      </c>
      <c r="E5" s="275"/>
      <c r="F5" s="423" t="s">
        <v>338</v>
      </c>
      <c r="G5" s="66" t="s">
        <v>85</v>
      </c>
      <c r="H5" s="66">
        <v>120</v>
      </c>
      <c r="I5" s="5"/>
      <c r="J5" s="378" t="s">
        <v>83</v>
      </c>
      <c r="K5" s="66" t="s">
        <v>85</v>
      </c>
      <c r="L5" s="66">
        <v>120</v>
      </c>
      <c r="M5" s="5"/>
      <c r="N5" s="366" t="s">
        <v>454</v>
      </c>
      <c r="O5" s="66" t="s">
        <v>84</v>
      </c>
      <c r="P5" s="66">
        <v>100</v>
      </c>
      <c r="Q5" s="5"/>
      <c r="R5" s="378" t="s">
        <v>455</v>
      </c>
      <c r="S5" s="66" t="s">
        <v>85</v>
      </c>
      <c r="T5" s="66">
        <v>100</v>
      </c>
      <c r="U5" s="275"/>
      <c r="V5" s="409"/>
      <c r="W5" s="293"/>
      <c r="X5" s="293"/>
      <c r="Y5" s="280"/>
      <c r="Z5" s="280"/>
      <c r="AA5" s="96"/>
      <c r="AC5" s="96"/>
      <c r="AD5" s="280"/>
      <c r="AE5" s="438"/>
      <c r="AF5" s="280"/>
      <c r="AG5" s="280"/>
      <c r="AH5" s="14"/>
      <c r="AI5" s="438"/>
      <c r="AJ5" s="280"/>
      <c r="AK5" s="280"/>
      <c r="AL5" s="280"/>
      <c r="AM5" s="438"/>
      <c r="AN5" s="280"/>
      <c r="AO5" s="280"/>
      <c r="AP5" s="96"/>
      <c r="AQ5" s="97"/>
      <c r="AR5" s="280"/>
      <c r="AS5" s="280"/>
      <c r="AT5" s="96"/>
      <c r="AU5" s="96"/>
    </row>
    <row r="6" spans="1:47" s="88" customFormat="1" ht="16.5" customHeight="1" x14ac:dyDescent="0.25">
      <c r="A6" s="421"/>
      <c r="B6" s="367"/>
      <c r="C6" s="66" t="s">
        <v>457</v>
      </c>
      <c r="D6" s="66">
        <v>20</v>
      </c>
      <c r="E6" s="275"/>
      <c r="F6" s="424"/>
      <c r="G6" s="313" t="s">
        <v>258</v>
      </c>
      <c r="H6" s="313">
        <v>75</v>
      </c>
      <c r="I6" s="5"/>
      <c r="J6" s="379"/>
      <c r="K6" s="91"/>
      <c r="L6" s="91"/>
      <c r="M6" s="5"/>
      <c r="N6" s="367"/>
      <c r="O6" s="6" t="s">
        <v>41</v>
      </c>
      <c r="P6" s="66">
        <v>20</v>
      </c>
      <c r="Q6" s="5"/>
      <c r="R6" s="379"/>
      <c r="S6" s="66" t="s">
        <v>456</v>
      </c>
      <c r="T6" s="66">
        <v>20</v>
      </c>
      <c r="U6" s="275"/>
      <c r="V6" s="409"/>
      <c r="W6" s="293"/>
      <c r="X6" s="293"/>
      <c r="AC6" s="96"/>
      <c r="AD6" s="280"/>
      <c r="AE6" s="438"/>
      <c r="AF6" s="280"/>
      <c r="AG6" s="280"/>
      <c r="AH6" s="14"/>
      <c r="AI6" s="438"/>
      <c r="AJ6" s="280"/>
      <c r="AK6" s="280"/>
      <c r="AL6" s="280"/>
      <c r="AM6" s="438"/>
      <c r="AN6" s="280"/>
      <c r="AO6" s="280"/>
      <c r="AP6" s="96"/>
      <c r="AQ6" s="280"/>
      <c r="AR6" s="280"/>
      <c r="AS6" s="280"/>
      <c r="AT6" s="96"/>
      <c r="AU6" s="96"/>
    </row>
    <row r="7" spans="1:47" s="88" customFormat="1" ht="16.5" customHeight="1" x14ac:dyDescent="0.25">
      <c r="A7" s="421" t="s">
        <v>109</v>
      </c>
      <c r="B7" s="372" t="s">
        <v>390</v>
      </c>
      <c r="C7" s="6" t="s">
        <v>90</v>
      </c>
      <c r="D7" s="66">
        <v>70</v>
      </c>
      <c r="E7" s="275"/>
      <c r="F7" s="424"/>
      <c r="G7" s="314" t="s">
        <v>163</v>
      </c>
      <c r="H7" s="314">
        <v>30</v>
      </c>
      <c r="I7" s="5"/>
      <c r="J7" s="372" t="s">
        <v>180</v>
      </c>
      <c r="K7" s="169" t="s">
        <v>102</v>
      </c>
      <c r="L7" s="349">
        <v>65</v>
      </c>
      <c r="M7" s="275">
        <f>L7/55</f>
        <v>1.1818181818181819</v>
      </c>
      <c r="N7" s="372" t="s">
        <v>119</v>
      </c>
      <c r="O7" s="66" t="s">
        <v>27</v>
      </c>
      <c r="P7" s="66">
        <v>70</v>
      </c>
      <c r="Q7" s="174">
        <f>P7/35</f>
        <v>2</v>
      </c>
      <c r="R7" s="372" t="s">
        <v>327</v>
      </c>
      <c r="S7" s="33" t="s">
        <v>174</v>
      </c>
      <c r="T7" s="6">
        <v>75</v>
      </c>
      <c r="U7" s="275"/>
      <c r="V7" s="19"/>
      <c r="AC7" s="96"/>
      <c r="AD7" s="280"/>
      <c r="AE7" s="425"/>
      <c r="AF7" s="13"/>
      <c r="AG7" s="280"/>
      <c r="AH7" s="13"/>
      <c r="AI7" s="425"/>
      <c r="AJ7" s="280"/>
      <c r="AK7" s="98"/>
      <c r="AL7" s="13"/>
      <c r="AM7" s="425"/>
      <c r="AN7" s="280"/>
      <c r="AO7" s="13"/>
      <c r="AP7" s="96"/>
      <c r="AQ7" s="425"/>
      <c r="AR7" s="13"/>
      <c r="AS7" s="13"/>
      <c r="AT7" s="96"/>
      <c r="AU7" s="96"/>
    </row>
    <row r="8" spans="1:47" s="88" customFormat="1" ht="16.5" customHeight="1" x14ac:dyDescent="0.25">
      <c r="A8" s="422"/>
      <c r="B8" s="373"/>
      <c r="C8" s="6"/>
      <c r="D8" s="66"/>
      <c r="E8" s="275"/>
      <c r="F8" s="424"/>
      <c r="G8" s="314" t="s">
        <v>269</v>
      </c>
      <c r="H8" s="314">
        <v>20</v>
      </c>
      <c r="I8" s="5"/>
      <c r="J8" s="373"/>
      <c r="K8" s="170" t="s">
        <v>122</v>
      </c>
      <c r="L8" s="169">
        <v>20</v>
      </c>
      <c r="M8" s="275"/>
      <c r="N8" s="373"/>
      <c r="O8" s="106" t="s">
        <v>31</v>
      </c>
      <c r="P8" s="66">
        <v>20</v>
      </c>
      <c r="Q8" s="275"/>
      <c r="R8" s="432"/>
      <c r="S8" s="33" t="s">
        <v>163</v>
      </c>
      <c r="T8" s="6">
        <v>25</v>
      </c>
      <c r="U8" s="275"/>
      <c r="V8" s="17"/>
      <c r="AC8" s="96"/>
      <c r="AD8" s="280"/>
      <c r="AE8" s="425"/>
      <c r="AF8" s="13"/>
      <c r="AG8" s="280"/>
      <c r="AH8" s="280"/>
      <c r="AI8" s="425"/>
      <c r="AJ8" s="280"/>
      <c r="AK8" s="98"/>
      <c r="AL8" s="280"/>
      <c r="AM8" s="425"/>
      <c r="AN8" s="13"/>
      <c r="AO8" s="13"/>
      <c r="AP8" s="96"/>
      <c r="AQ8" s="425"/>
      <c r="AR8" s="13"/>
      <c r="AS8" s="280"/>
      <c r="AT8" s="96"/>
      <c r="AU8" s="96"/>
    </row>
    <row r="9" spans="1:47" s="88" customFormat="1" ht="16.5" customHeight="1" x14ac:dyDescent="0.25">
      <c r="A9" s="422"/>
      <c r="B9" s="373"/>
      <c r="C9" s="6"/>
      <c r="D9" s="66"/>
      <c r="E9" s="275"/>
      <c r="F9" s="424"/>
      <c r="G9" s="314" t="s">
        <v>337</v>
      </c>
      <c r="H9" s="314">
        <v>20</v>
      </c>
      <c r="I9" s="5"/>
      <c r="J9" s="373"/>
      <c r="K9" s="169" t="s">
        <v>43</v>
      </c>
      <c r="L9" s="169">
        <v>20</v>
      </c>
      <c r="M9" s="275"/>
      <c r="N9" s="373"/>
      <c r="O9" s="106" t="s">
        <v>38</v>
      </c>
      <c r="P9" s="66">
        <v>30</v>
      </c>
      <c r="Q9" s="275"/>
      <c r="R9" s="432"/>
      <c r="S9" s="33" t="s">
        <v>177</v>
      </c>
      <c r="T9" s="6">
        <v>25</v>
      </c>
      <c r="U9" s="275"/>
      <c r="V9" s="17"/>
      <c r="AC9" s="96"/>
      <c r="AD9" s="280"/>
      <c r="AE9" s="425"/>
      <c r="AF9" s="13"/>
      <c r="AG9" s="280"/>
      <c r="AH9" s="280"/>
      <c r="AI9" s="425"/>
      <c r="AJ9" s="13"/>
      <c r="AK9" s="280"/>
      <c r="AL9" s="280"/>
      <c r="AM9" s="425"/>
      <c r="AN9" s="13"/>
      <c r="AO9" s="13"/>
      <c r="AP9" s="96"/>
      <c r="AQ9" s="425"/>
      <c r="AR9" s="13"/>
      <c r="AS9" s="13"/>
      <c r="AT9" s="96"/>
      <c r="AU9" s="96"/>
    </row>
    <row r="10" spans="1:47" s="88" customFormat="1" ht="16.5" customHeight="1" x14ac:dyDescent="0.25">
      <c r="A10" s="422"/>
      <c r="B10" s="373"/>
      <c r="C10" s="6"/>
      <c r="D10" s="66"/>
      <c r="E10" s="275"/>
      <c r="F10" s="424"/>
      <c r="G10" s="93"/>
      <c r="H10" s="93"/>
      <c r="I10" s="5"/>
      <c r="J10" s="373"/>
      <c r="K10" s="169"/>
      <c r="L10" s="169"/>
      <c r="M10" s="275"/>
      <c r="N10" s="373"/>
      <c r="O10" s="106"/>
      <c r="P10" s="66"/>
      <c r="Q10" s="275"/>
      <c r="R10" s="432"/>
      <c r="S10" s="66"/>
      <c r="T10" s="66"/>
      <c r="U10" s="275"/>
      <c r="V10" s="17"/>
      <c r="AC10" s="96"/>
      <c r="AD10" s="280"/>
      <c r="AE10" s="425"/>
      <c r="AF10" s="13"/>
      <c r="AG10" s="280"/>
      <c r="AH10" s="280"/>
      <c r="AI10" s="425"/>
      <c r="AJ10" s="13"/>
      <c r="AK10" s="280"/>
      <c r="AL10" s="280"/>
      <c r="AM10" s="425"/>
      <c r="AN10" s="13"/>
      <c r="AO10" s="13"/>
      <c r="AP10" s="96"/>
      <c r="AQ10" s="425"/>
      <c r="AR10" s="280"/>
      <c r="AS10" s="13"/>
      <c r="AT10" s="96"/>
      <c r="AU10" s="96"/>
    </row>
    <row r="11" spans="1:47" s="88" customFormat="1" ht="16.5" customHeight="1" x14ac:dyDescent="0.25">
      <c r="A11" s="422"/>
      <c r="B11" s="374"/>
      <c r="C11" s="6"/>
      <c r="D11" s="66"/>
      <c r="E11" s="275"/>
      <c r="F11" s="424"/>
      <c r="G11" s="93"/>
      <c r="H11" s="93"/>
      <c r="I11" s="5"/>
      <c r="J11" s="374"/>
      <c r="K11" s="171"/>
      <c r="L11" s="169"/>
      <c r="M11" s="275"/>
      <c r="N11" s="426"/>
      <c r="O11" s="106"/>
      <c r="P11" s="6"/>
      <c r="Q11" s="275"/>
      <c r="R11" s="433"/>
      <c r="S11" s="99"/>
      <c r="T11" s="66"/>
      <c r="U11" s="275"/>
      <c r="AA11" s="96"/>
      <c r="AC11" s="96"/>
      <c r="AD11" s="280"/>
      <c r="AE11" s="425"/>
      <c r="AF11" s="13"/>
      <c r="AG11" s="280"/>
      <c r="AH11" s="280"/>
      <c r="AI11" s="425"/>
      <c r="AJ11" s="98"/>
      <c r="AK11" s="98"/>
      <c r="AL11" s="280"/>
      <c r="AM11" s="425"/>
      <c r="AN11" s="13"/>
      <c r="AO11" s="13"/>
      <c r="AP11" s="96"/>
      <c r="AQ11" s="425"/>
      <c r="AR11" s="13"/>
      <c r="AS11" s="13"/>
      <c r="AT11" s="96"/>
      <c r="AU11" s="96"/>
    </row>
    <row r="12" spans="1:47" s="88" customFormat="1" ht="17.100000000000001" customHeight="1" x14ac:dyDescent="0.25">
      <c r="A12" s="442" t="s">
        <v>110</v>
      </c>
      <c r="B12" s="418" t="s">
        <v>200</v>
      </c>
      <c r="C12" s="162" t="s">
        <v>199</v>
      </c>
      <c r="D12" s="107">
        <v>40</v>
      </c>
      <c r="E12" s="275"/>
      <c r="F12" s="372" t="s">
        <v>445</v>
      </c>
      <c r="G12" s="6" t="s">
        <v>446</v>
      </c>
      <c r="H12" s="318">
        <v>70</v>
      </c>
      <c r="I12" s="5"/>
      <c r="J12" s="418" t="s">
        <v>391</v>
      </c>
      <c r="K12" s="170" t="s">
        <v>181</v>
      </c>
      <c r="L12" s="170">
        <v>60</v>
      </c>
      <c r="M12" s="275">
        <f>L12/55</f>
        <v>1.0909090909090908</v>
      </c>
      <c r="N12" s="423" t="s">
        <v>111</v>
      </c>
      <c r="O12" s="131" t="s">
        <v>112</v>
      </c>
      <c r="P12" s="93">
        <v>50</v>
      </c>
      <c r="Q12" s="275"/>
      <c r="R12" s="372" t="s">
        <v>328</v>
      </c>
      <c r="S12" s="6" t="s">
        <v>49</v>
      </c>
      <c r="T12" s="6">
        <v>20</v>
      </c>
      <c r="U12" s="275"/>
      <c r="AA12" s="96"/>
      <c r="AC12" s="96"/>
      <c r="AD12" s="280"/>
      <c r="AE12" s="425"/>
      <c r="AF12" s="280"/>
      <c r="AG12" s="13"/>
      <c r="AH12" s="280"/>
      <c r="AI12" s="425"/>
      <c r="AJ12" s="13"/>
      <c r="AK12" s="13"/>
      <c r="AL12" s="280"/>
      <c r="AM12" s="425"/>
      <c r="AN12" s="13"/>
      <c r="AO12" s="13"/>
      <c r="AP12" s="96"/>
      <c r="AQ12" s="425"/>
      <c r="AR12" s="280"/>
      <c r="AS12" s="280"/>
      <c r="AT12" s="96"/>
      <c r="AU12" s="96"/>
    </row>
    <row r="13" spans="1:47" s="88" customFormat="1" ht="17.100000000000001" customHeight="1" x14ac:dyDescent="0.25">
      <c r="A13" s="443"/>
      <c r="B13" s="419"/>
      <c r="C13" s="162" t="s">
        <v>201</v>
      </c>
      <c r="D13" s="107">
        <v>25</v>
      </c>
      <c r="E13" s="275"/>
      <c r="F13" s="373"/>
      <c r="G13" s="164"/>
      <c r="H13" s="6"/>
      <c r="I13" s="5"/>
      <c r="J13" s="419"/>
      <c r="K13" s="170" t="s">
        <v>179</v>
      </c>
      <c r="L13" s="170">
        <v>7</v>
      </c>
      <c r="M13" s="275"/>
      <c r="N13" s="434"/>
      <c r="O13" s="131" t="s">
        <v>37</v>
      </c>
      <c r="P13" s="93">
        <v>15</v>
      </c>
      <c r="Q13" s="275">
        <f>P13/55</f>
        <v>0.27272727272727271</v>
      </c>
      <c r="R13" s="373"/>
      <c r="S13" s="93" t="s">
        <v>25</v>
      </c>
      <c r="T13" s="100">
        <v>30</v>
      </c>
      <c r="U13" s="275"/>
      <c r="AA13" s="96"/>
      <c r="AC13" s="96"/>
      <c r="AD13" s="280"/>
      <c r="AE13" s="425"/>
      <c r="AF13" s="13"/>
      <c r="AG13" s="13"/>
      <c r="AH13" s="280"/>
      <c r="AI13" s="425"/>
      <c r="AJ13" s="280"/>
      <c r="AK13" s="13"/>
      <c r="AL13" s="280"/>
      <c r="AM13" s="425"/>
      <c r="AN13" s="280"/>
      <c r="AO13" s="280"/>
      <c r="AP13" s="96"/>
      <c r="AQ13" s="425"/>
      <c r="AR13" s="13"/>
      <c r="AS13" s="280"/>
      <c r="AT13" s="96"/>
      <c r="AU13" s="96"/>
    </row>
    <row r="14" spans="1:47" s="88" customFormat="1" ht="17.100000000000001" customHeight="1" x14ac:dyDescent="0.25">
      <c r="A14" s="443"/>
      <c r="B14" s="419"/>
      <c r="C14" s="162" t="s">
        <v>178</v>
      </c>
      <c r="D14" s="179">
        <v>5</v>
      </c>
      <c r="E14" s="275"/>
      <c r="F14" s="373"/>
      <c r="G14" s="164"/>
      <c r="H14" s="6"/>
      <c r="I14" s="5"/>
      <c r="J14" s="419"/>
      <c r="K14" s="170" t="s">
        <v>129</v>
      </c>
      <c r="L14" s="170">
        <v>35</v>
      </c>
      <c r="M14" s="275"/>
      <c r="N14" s="434"/>
      <c r="O14" s="93" t="s">
        <v>50</v>
      </c>
      <c r="P14" s="93">
        <v>5</v>
      </c>
      <c r="Q14" s="275"/>
      <c r="R14" s="373"/>
      <c r="S14" s="66" t="s">
        <v>35</v>
      </c>
      <c r="T14" s="6">
        <v>15</v>
      </c>
      <c r="U14" s="275"/>
      <c r="AC14" s="96"/>
      <c r="AD14" s="280"/>
      <c r="AE14" s="425"/>
      <c r="AF14" s="280"/>
      <c r="AG14" s="280"/>
      <c r="AH14" s="280"/>
      <c r="AI14" s="425"/>
      <c r="AJ14" s="280"/>
      <c r="AK14" s="13"/>
      <c r="AL14" s="280"/>
      <c r="AM14" s="425"/>
      <c r="AN14" s="280"/>
      <c r="AO14" s="280"/>
      <c r="AP14" s="96"/>
      <c r="AQ14" s="425"/>
      <c r="AR14" s="13"/>
      <c r="AS14" s="280"/>
      <c r="AT14" s="96"/>
      <c r="AU14" s="96"/>
    </row>
    <row r="15" spans="1:47" s="88" customFormat="1" ht="17.100000000000001" customHeight="1" x14ac:dyDescent="0.25">
      <c r="A15" s="443"/>
      <c r="B15" s="419"/>
      <c r="C15" s="162" t="s">
        <v>36</v>
      </c>
      <c r="D15" s="107">
        <v>10</v>
      </c>
      <c r="E15" s="275"/>
      <c r="F15" s="373"/>
      <c r="G15" s="164"/>
      <c r="H15" s="6"/>
      <c r="I15" s="5"/>
      <c r="J15" s="419"/>
      <c r="K15" s="172"/>
      <c r="L15" s="172"/>
      <c r="M15" s="275"/>
      <c r="N15" s="432"/>
      <c r="O15" s="92" t="s">
        <v>28</v>
      </c>
      <c r="P15" s="6">
        <v>5</v>
      </c>
      <c r="Q15" s="275"/>
      <c r="R15" s="373"/>
      <c r="S15" s="276"/>
      <c r="T15" s="276"/>
      <c r="U15" s="275"/>
      <c r="AC15" s="96"/>
      <c r="AD15" s="280"/>
      <c r="AE15" s="425"/>
      <c r="AF15" s="280"/>
      <c r="AG15" s="280"/>
      <c r="AH15" s="280"/>
      <c r="AI15" s="425"/>
      <c r="AJ15" s="13"/>
      <c r="AK15" s="13"/>
      <c r="AL15" s="280"/>
      <c r="AM15" s="425"/>
      <c r="AN15" s="13"/>
      <c r="AO15" s="13"/>
      <c r="AP15" s="96"/>
      <c r="AQ15" s="425"/>
      <c r="AR15" s="280"/>
      <c r="AS15" s="98"/>
      <c r="AT15" s="96"/>
      <c r="AU15" s="96"/>
    </row>
    <row r="16" spans="1:47" s="88" customFormat="1" ht="17.100000000000001" customHeight="1" x14ac:dyDescent="0.25">
      <c r="A16" s="444"/>
      <c r="B16" s="420"/>
      <c r="C16" s="162"/>
      <c r="D16" s="162"/>
      <c r="E16" s="275"/>
      <c r="F16" s="374"/>
      <c r="G16" s="164"/>
      <c r="H16" s="318"/>
      <c r="I16" s="5"/>
      <c r="J16" s="420"/>
      <c r="K16" s="173"/>
      <c r="L16" s="173"/>
      <c r="M16" s="275"/>
      <c r="N16" s="433"/>
      <c r="O16" s="6"/>
      <c r="P16" s="6"/>
      <c r="Q16" s="275"/>
      <c r="R16" s="374"/>
      <c r="S16" s="276"/>
      <c r="T16" s="276"/>
      <c r="U16" s="275"/>
      <c r="AC16" s="96"/>
      <c r="AD16" s="280"/>
      <c r="AE16" s="425"/>
      <c r="AF16" s="280"/>
      <c r="AG16" s="280"/>
      <c r="AH16" s="280"/>
      <c r="AI16" s="425"/>
      <c r="AJ16" s="13"/>
      <c r="AK16" s="13"/>
      <c r="AL16" s="280"/>
      <c r="AM16" s="425"/>
      <c r="AN16" s="96"/>
      <c r="AO16" s="96"/>
      <c r="AP16" s="96"/>
      <c r="AQ16" s="425"/>
      <c r="AR16" s="13"/>
      <c r="AS16" s="13"/>
      <c r="AT16" s="96"/>
      <c r="AU16" s="96"/>
    </row>
    <row r="17" spans="1:47" ht="16.5" customHeight="1" x14ac:dyDescent="0.25">
      <c r="A17" s="421" t="s">
        <v>54</v>
      </c>
      <c r="B17" s="421" t="s">
        <v>45</v>
      </c>
      <c r="C17" s="6" t="s">
        <v>367</v>
      </c>
      <c r="D17" s="6">
        <v>75</v>
      </c>
      <c r="E17" s="275"/>
      <c r="F17" s="421" t="s">
        <v>45</v>
      </c>
      <c r="G17" s="6" t="s">
        <v>17</v>
      </c>
      <c r="H17" s="6">
        <v>75</v>
      </c>
      <c r="I17" s="5"/>
      <c r="J17" s="372" t="s">
        <v>47</v>
      </c>
      <c r="K17" s="6" t="s">
        <v>17</v>
      </c>
      <c r="L17" s="6">
        <v>75</v>
      </c>
      <c r="M17" s="66"/>
      <c r="N17" s="421" t="s">
        <v>45</v>
      </c>
      <c r="O17" s="6" t="s">
        <v>17</v>
      </c>
      <c r="P17" s="66">
        <v>75</v>
      </c>
      <c r="Q17" s="178"/>
      <c r="R17" s="421" t="s">
        <v>45</v>
      </c>
      <c r="S17" s="6" t="s">
        <v>17</v>
      </c>
      <c r="T17" s="66">
        <v>75</v>
      </c>
      <c r="U17" s="275"/>
    </row>
    <row r="18" spans="1:47" ht="16.5" customHeight="1" x14ac:dyDescent="0.25">
      <c r="A18" s="422"/>
      <c r="B18" s="422"/>
      <c r="C18" s="375" t="s">
        <v>18</v>
      </c>
      <c r="D18" s="6"/>
      <c r="E18" s="275"/>
      <c r="F18" s="422"/>
      <c r="G18" s="375" t="s">
        <v>18</v>
      </c>
      <c r="H18" s="6"/>
      <c r="I18" s="5"/>
      <c r="J18" s="373"/>
      <c r="K18" s="375" t="s">
        <v>18</v>
      </c>
      <c r="L18" s="6"/>
      <c r="M18" s="66"/>
      <c r="N18" s="422"/>
      <c r="O18" s="375" t="s">
        <v>18</v>
      </c>
      <c r="P18" s="6"/>
      <c r="Q18" s="66"/>
      <c r="R18" s="422"/>
      <c r="S18" s="375" t="s">
        <v>18</v>
      </c>
      <c r="T18" s="6"/>
      <c r="U18" s="275"/>
    </row>
    <row r="19" spans="1:47" ht="16.5" customHeight="1" x14ac:dyDescent="0.25">
      <c r="A19" s="422"/>
      <c r="B19" s="422"/>
      <c r="C19" s="376"/>
      <c r="D19" s="6"/>
      <c r="E19" s="275"/>
      <c r="F19" s="422"/>
      <c r="G19" s="376"/>
      <c r="H19" s="6"/>
      <c r="I19" s="5"/>
      <c r="J19" s="373"/>
      <c r="K19" s="376"/>
      <c r="L19" s="6"/>
      <c r="M19" s="66"/>
      <c r="N19" s="422"/>
      <c r="O19" s="376"/>
      <c r="P19" s="6"/>
      <c r="Q19" s="66"/>
      <c r="R19" s="422"/>
      <c r="S19" s="376"/>
      <c r="T19" s="6"/>
      <c r="U19" s="275"/>
      <c r="AA19" s="280"/>
    </row>
    <row r="20" spans="1:47" ht="15.95" customHeight="1" x14ac:dyDescent="0.25">
      <c r="A20" s="422"/>
      <c r="B20" s="422"/>
      <c r="C20" s="376"/>
      <c r="D20" s="6"/>
      <c r="E20" s="275"/>
      <c r="F20" s="422"/>
      <c r="G20" s="376"/>
      <c r="H20" s="6"/>
      <c r="I20" s="5"/>
      <c r="J20" s="373"/>
      <c r="K20" s="376"/>
      <c r="L20" s="6"/>
      <c r="M20" s="66"/>
      <c r="N20" s="422"/>
      <c r="O20" s="376"/>
      <c r="P20" s="66"/>
      <c r="Q20" s="66"/>
      <c r="R20" s="422"/>
      <c r="S20" s="376"/>
      <c r="T20" s="66"/>
      <c r="U20" s="275"/>
      <c r="AA20" s="96"/>
    </row>
    <row r="21" spans="1:47" ht="17.100000000000001" customHeight="1" x14ac:dyDescent="0.25">
      <c r="A21" s="422"/>
      <c r="B21" s="422"/>
      <c r="C21" s="377"/>
      <c r="D21" s="6"/>
      <c r="E21" s="275"/>
      <c r="F21" s="422"/>
      <c r="G21" s="377"/>
      <c r="H21" s="6"/>
      <c r="I21" s="5"/>
      <c r="J21" s="374"/>
      <c r="K21" s="377"/>
      <c r="L21" s="6"/>
      <c r="M21" s="66"/>
      <c r="N21" s="422"/>
      <c r="O21" s="377"/>
      <c r="P21" s="66"/>
      <c r="Q21" s="66"/>
      <c r="R21" s="422"/>
      <c r="S21" s="377"/>
      <c r="T21" s="66"/>
      <c r="U21" s="275"/>
      <c r="AA21" s="88"/>
    </row>
    <row r="22" spans="1:47" s="88" customFormat="1" ht="17.100000000000001" customHeight="1" x14ac:dyDescent="0.25">
      <c r="A22" s="422" t="s">
        <v>72</v>
      </c>
      <c r="B22" s="372" t="s">
        <v>460</v>
      </c>
      <c r="C22" s="7" t="s">
        <v>32</v>
      </c>
      <c r="D22" s="66">
        <v>1</v>
      </c>
      <c r="E22" s="275"/>
      <c r="F22" s="447" t="s">
        <v>339</v>
      </c>
      <c r="G22" s="93" t="s">
        <v>39</v>
      </c>
      <c r="H22" s="66">
        <v>20</v>
      </c>
      <c r="I22" s="5"/>
      <c r="J22" s="435" t="s">
        <v>192</v>
      </c>
      <c r="K22" s="66" t="s">
        <v>37</v>
      </c>
      <c r="L22" s="66">
        <v>15</v>
      </c>
      <c r="M22" s="275">
        <f>L22/55</f>
        <v>0.27272727272727271</v>
      </c>
      <c r="N22" s="372" t="s">
        <v>197</v>
      </c>
      <c r="O22" s="317" t="s">
        <v>198</v>
      </c>
      <c r="P22" s="66">
        <v>12</v>
      </c>
      <c r="Q22" s="66"/>
      <c r="R22" s="418" t="s">
        <v>465</v>
      </c>
      <c r="S22" s="162" t="s">
        <v>202</v>
      </c>
      <c r="T22" s="162">
        <v>30</v>
      </c>
      <c r="U22" s="275"/>
      <c r="W22" s="180"/>
      <c r="AC22" s="96"/>
      <c r="AD22" s="280"/>
      <c r="AE22" s="427"/>
      <c r="AF22" s="280"/>
      <c r="AG22" s="280"/>
      <c r="AH22" s="14"/>
      <c r="AI22" s="427"/>
      <c r="AJ22" s="13"/>
      <c r="AK22" s="13"/>
      <c r="AL22" s="280"/>
      <c r="AM22" s="427"/>
      <c r="AN22" s="13"/>
      <c r="AO22" s="13"/>
      <c r="AP22" s="96"/>
      <c r="AQ22" s="425"/>
      <c r="AR22" s="98"/>
      <c r="AS22" s="98"/>
      <c r="AT22" s="96"/>
      <c r="AU22" s="96"/>
    </row>
    <row r="23" spans="1:47" s="88" customFormat="1" ht="17.100000000000001" customHeight="1" x14ac:dyDescent="0.25">
      <c r="A23" s="422"/>
      <c r="B23" s="373"/>
      <c r="C23" s="7" t="s">
        <v>40</v>
      </c>
      <c r="D23" s="66">
        <v>3</v>
      </c>
      <c r="E23" s="275"/>
      <c r="F23" s="448"/>
      <c r="G23" s="93" t="s">
        <v>98</v>
      </c>
      <c r="H23" s="66">
        <v>30</v>
      </c>
      <c r="I23" s="5"/>
      <c r="J23" s="436"/>
      <c r="K23" s="6" t="s">
        <v>193</v>
      </c>
      <c r="L23" s="66">
        <v>10</v>
      </c>
      <c r="M23" s="275">
        <f>SUM(M7:M22)</f>
        <v>2.545454545454545</v>
      </c>
      <c r="N23" s="432"/>
      <c r="O23" s="33" t="s">
        <v>100</v>
      </c>
      <c r="P23" s="66">
        <v>45</v>
      </c>
      <c r="Q23" s="66"/>
      <c r="R23" s="419"/>
      <c r="S23" s="134" t="s">
        <v>466</v>
      </c>
      <c r="T23" s="162">
        <v>10</v>
      </c>
      <c r="U23" s="275"/>
      <c r="W23" s="180"/>
      <c r="AC23" s="96"/>
      <c r="AD23" s="280"/>
      <c r="AE23" s="427"/>
      <c r="AF23" s="13"/>
      <c r="AG23" s="280"/>
      <c r="AH23" s="14"/>
      <c r="AI23" s="427"/>
      <c r="AJ23" s="13"/>
      <c r="AK23" s="13"/>
      <c r="AL23" s="280"/>
      <c r="AM23" s="427"/>
      <c r="AN23" s="13"/>
      <c r="AO23" s="13"/>
      <c r="AP23" s="96"/>
      <c r="AQ23" s="425"/>
      <c r="AR23" s="280"/>
      <c r="AS23" s="280"/>
      <c r="AT23" s="96"/>
      <c r="AU23" s="96"/>
    </row>
    <row r="24" spans="1:47" s="88" customFormat="1" ht="17.100000000000001" customHeight="1" x14ac:dyDescent="0.25">
      <c r="A24" s="422"/>
      <c r="B24" s="373"/>
      <c r="C24" s="7" t="s">
        <v>36</v>
      </c>
      <c r="D24" s="66">
        <v>10</v>
      </c>
      <c r="E24" s="275"/>
      <c r="F24" s="448"/>
      <c r="G24" s="318"/>
      <c r="H24" s="6"/>
      <c r="I24" s="5"/>
      <c r="J24" s="436"/>
      <c r="K24" s="6"/>
      <c r="L24" s="6"/>
      <c r="M24" s="275"/>
      <c r="N24" s="432"/>
      <c r="O24" s="6"/>
      <c r="P24" s="66"/>
      <c r="Q24" s="174">
        <f>P24/35</f>
        <v>0</v>
      </c>
      <c r="R24" s="419"/>
      <c r="S24" s="107"/>
      <c r="T24" s="286"/>
      <c r="U24" s="275"/>
      <c r="W24" s="180"/>
      <c r="AC24" s="96"/>
      <c r="AD24" s="280"/>
      <c r="AE24" s="427"/>
      <c r="AF24" s="13"/>
      <c r="AG24" s="13"/>
      <c r="AH24" s="14"/>
      <c r="AI24" s="427"/>
      <c r="AJ24" s="13"/>
      <c r="AK24" s="13"/>
      <c r="AL24" s="280"/>
      <c r="AM24" s="427"/>
      <c r="AN24" s="13"/>
      <c r="AO24" s="13"/>
      <c r="AP24" s="96"/>
      <c r="AQ24" s="425"/>
      <c r="AR24" s="13"/>
      <c r="AS24" s="280"/>
      <c r="AT24" s="96"/>
      <c r="AU24" s="96"/>
    </row>
    <row r="25" spans="1:47" s="88" customFormat="1" ht="17.100000000000001" customHeight="1" x14ac:dyDescent="0.25">
      <c r="A25" s="422"/>
      <c r="B25" s="373"/>
      <c r="C25" s="7"/>
      <c r="D25" s="66"/>
      <c r="E25" s="275"/>
      <c r="F25" s="448"/>
      <c r="G25" s="318"/>
      <c r="H25" s="66"/>
      <c r="I25" s="5"/>
      <c r="J25" s="436"/>
      <c r="K25" s="6"/>
      <c r="L25" s="6"/>
      <c r="M25" s="275"/>
      <c r="N25" s="432"/>
      <c r="O25" s="6"/>
      <c r="P25" s="66"/>
      <c r="Q25" s="66"/>
      <c r="R25" s="419"/>
      <c r="S25" s="181"/>
      <c r="T25" s="33"/>
      <c r="U25" s="275"/>
      <c r="W25" s="180"/>
      <c r="AC25" s="96"/>
      <c r="AD25" s="280"/>
      <c r="AE25" s="427"/>
      <c r="AF25" s="13"/>
      <c r="AG25" s="13"/>
      <c r="AH25" s="14"/>
      <c r="AI25" s="427"/>
      <c r="AJ25" s="13"/>
      <c r="AK25" s="13"/>
      <c r="AL25" s="280"/>
      <c r="AM25" s="427"/>
      <c r="AN25" s="13"/>
      <c r="AO25" s="13"/>
      <c r="AP25" s="96"/>
      <c r="AQ25" s="425"/>
      <c r="AR25" s="13"/>
      <c r="AS25" s="98"/>
      <c r="AT25" s="96"/>
      <c r="AU25" s="96"/>
    </row>
    <row r="26" spans="1:47" s="88" customFormat="1" ht="17.100000000000001" customHeight="1" x14ac:dyDescent="0.25">
      <c r="A26" s="422"/>
      <c r="B26" s="374"/>
      <c r="C26" s="7"/>
      <c r="D26" s="101"/>
      <c r="E26" s="275"/>
      <c r="F26" s="448"/>
      <c r="G26" s="318"/>
      <c r="H26" s="66"/>
      <c r="I26" s="5"/>
      <c r="J26" s="437"/>
      <c r="K26" s="6"/>
      <c r="L26" s="6"/>
      <c r="M26" s="275"/>
      <c r="N26" s="433"/>
      <c r="O26" s="6"/>
      <c r="P26" s="66"/>
      <c r="Q26" s="178">
        <f>SUM(Q7:Q25)</f>
        <v>2.2727272727272725</v>
      </c>
      <c r="R26" s="420"/>
      <c r="S26" s="182"/>
      <c r="T26" s="33"/>
      <c r="U26" s="275"/>
      <c r="W26" s="180"/>
      <c r="AC26" s="96"/>
      <c r="AD26" s="280"/>
      <c r="AE26" s="427"/>
      <c r="AF26" s="13"/>
      <c r="AG26" s="13"/>
      <c r="AH26" s="14"/>
      <c r="AI26" s="427"/>
      <c r="AJ26" s="13"/>
      <c r="AK26" s="13"/>
      <c r="AL26" s="280"/>
      <c r="AM26" s="427"/>
      <c r="AN26" s="13"/>
      <c r="AO26" s="13"/>
      <c r="AP26" s="96"/>
      <c r="AQ26" s="425"/>
      <c r="AR26" s="13"/>
      <c r="AS26" s="280"/>
      <c r="AT26" s="96"/>
      <c r="AU26" s="96"/>
    </row>
    <row r="27" spans="1:47" s="108" customFormat="1" x14ac:dyDescent="0.25">
      <c r="A27" s="294" t="s">
        <v>104</v>
      </c>
      <c r="B27" s="135" t="s">
        <v>131</v>
      </c>
      <c r="C27" s="132"/>
      <c r="D27" s="133"/>
      <c r="E27" s="275"/>
      <c r="F27" s="292" t="s">
        <v>104</v>
      </c>
      <c r="G27" s="292"/>
      <c r="H27" s="134"/>
      <c r="I27" s="43"/>
      <c r="J27" s="292" t="s">
        <v>131</v>
      </c>
      <c r="K27" s="132"/>
      <c r="L27" s="133"/>
      <c r="M27" s="37"/>
      <c r="N27" s="277" t="s">
        <v>131</v>
      </c>
      <c r="O27" s="37"/>
      <c r="P27" s="134"/>
      <c r="Q27" s="43"/>
      <c r="R27" s="278" t="s">
        <v>104</v>
      </c>
      <c r="S27" s="278"/>
      <c r="T27" s="134"/>
      <c r="U27" s="43"/>
      <c r="V27" s="286"/>
      <c r="W27" s="286"/>
      <c r="AA27" s="137"/>
      <c r="AB27" s="137"/>
      <c r="AC27" s="286"/>
      <c r="AD27" s="286"/>
      <c r="AE27" s="286"/>
    </row>
    <row r="28" spans="1:47" s="88" customFormat="1" ht="17.25" thickBot="1" x14ac:dyDescent="0.3">
      <c r="A28" s="340" t="s">
        <v>23</v>
      </c>
      <c r="B28" s="138" t="s">
        <v>0</v>
      </c>
      <c r="C28" s="139"/>
      <c r="D28" s="140"/>
      <c r="E28" s="341"/>
      <c r="F28" s="295" t="s">
        <v>0</v>
      </c>
      <c r="G28" s="139" t="s">
        <v>312</v>
      </c>
      <c r="H28" s="140" t="s">
        <v>311</v>
      </c>
      <c r="I28" s="59"/>
      <c r="J28" s="138" t="s">
        <v>0</v>
      </c>
      <c r="K28" s="139"/>
      <c r="L28" s="140"/>
      <c r="M28" s="59"/>
      <c r="N28" s="135" t="s">
        <v>0</v>
      </c>
      <c r="O28" s="142"/>
      <c r="P28" s="140"/>
      <c r="Q28" s="43"/>
      <c r="R28" s="138" t="s">
        <v>0</v>
      </c>
      <c r="S28" s="139" t="str">
        <f>月菜單!H12</f>
        <v>豆奶</v>
      </c>
      <c r="T28" s="140"/>
      <c r="U28" s="43"/>
      <c r="W28" s="96"/>
      <c r="X28" s="96"/>
      <c r="Z28" s="96"/>
      <c r="AA28" s="96"/>
      <c r="AB28" s="286"/>
    </row>
    <row r="29" spans="1:47" s="88" customFormat="1" ht="16.5" customHeight="1" x14ac:dyDescent="0.25">
      <c r="A29" s="392" t="s">
        <v>21</v>
      </c>
      <c r="B29" s="364" t="s">
        <v>19</v>
      </c>
      <c r="C29" s="365"/>
      <c r="D29" s="364"/>
      <c r="E29" s="365"/>
      <c r="F29" s="364" t="s">
        <v>19</v>
      </c>
      <c r="G29" s="382"/>
      <c r="H29" s="364"/>
      <c r="I29" s="382"/>
      <c r="J29" s="364" t="s">
        <v>19</v>
      </c>
      <c r="K29" s="365"/>
      <c r="L29" s="364"/>
      <c r="M29" s="365"/>
      <c r="N29" s="364" t="s">
        <v>19</v>
      </c>
      <c r="O29" s="382"/>
      <c r="P29" s="364"/>
      <c r="Q29" s="382"/>
      <c r="R29" s="364" t="s">
        <v>19</v>
      </c>
      <c r="S29" s="382"/>
      <c r="T29" s="364"/>
      <c r="U29" s="382"/>
      <c r="AB29" s="286"/>
    </row>
    <row r="30" spans="1:47" s="88" customFormat="1" ht="16.5" customHeight="1" x14ac:dyDescent="0.25">
      <c r="A30" s="393"/>
      <c r="B30" s="383" t="s">
        <v>133</v>
      </c>
      <c r="C30" s="384"/>
      <c r="D30" s="33">
        <v>6</v>
      </c>
      <c r="E30" s="43"/>
      <c r="F30" s="383" t="s">
        <v>133</v>
      </c>
      <c r="G30" s="384"/>
      <c r="H30" s="143">
        <v>6</v>
      </c>
      <c r="I30" s="144"/>
      <c r="J30" s="383" t="s">
        <v>133</v>
      </c>
      <c r="K30" s="384"/>
      <c r="L30" s="33">
        <v>6</v>
      </c>
      <c r="M30" s="43"/>
      <c r="N30" s="383" t="s">
        <v>133</v>
      </c>
      <c r="O30" s="384"/>
      <c r="P30" s="33">
        <v>6</v>
      </c>
      <c r="Q30" s="144"/>
      <c r="R30" s="368" t="s">
        <v>133</v>
      </c>
      <c r="S30" s="369"/>
      <c r="T30" s="33">
        <v>6</v>
      </c>
      <c r="U30" s="43"/>
      <c r="AB30" s="286"/>
    </row>
    <row r="31" spans="1:47" s="88" customFormat="1" ht="16.5" customHeight="1" x14ac:dyDescent="0.25">
      <c r="A31" s="393"/>
      <c r="B31" s="383" t="s">
        <v>134</v>
      </c>
      <c r="C31" s="384"/>
      <c r="D31" s="145">
        <v>3.5</v>
      </c>
      <c r="E31" s="43"/>
      <c r="F31" s="383" t="s">
        <v>134</v>
      </c>
      <c r="G31" s="384"/>
      <c r="H31" s="9">
        <v>3.5</v>
      </c>
      <c r="I31" s="144"/>
      <c r="J31" s="383" t="s">
        <v>134</v>
      </c>
      <c r="K31" s="384"/>
      <c r="L31" s="145">
        <v>2.5</v>
      </c>
      <c r="M31" s="43"/>
      <c r="N31" s="383" t="s">
        <v>134</v>
      </c>
      <c r="O31" s="384"/>
      <c r="P31" s="145">
        <v>2.6</v>
      </c>
      <c r="Q31" s="144"/>
      <c r="R31" s="368" t="s">
        <v>134</v>
      </c>
      <c r="S31" s="369"/>
      <c r="T31" s="145">
        <v>2.7</v>
      </c>
      <c r="U31" s="43"/>
      <c r="AB31" s="286"/>
    </row>
    <row r="32" spans="1:47" s="88" customFormat="1" ht="16.5" customHeight="1" x14ac:dyDescent="0.25">
      <c r="A32" s="393"/>
      <c r="B32" s="383" t="s">
        <v>388</v>
      </c>
      <c r="C32" s="384"/>
      <c r="D32" s="145">
        <v>1.5</v>
      </c>
      <c r="E32" s="43"/>
      <c r="F32" s="383" t="s">
        <v>388</v>
      </c>
      <c r="G32" s="384"/>
      <c r="H32" s="9">
        <v>1.5</v>
      </c>
      <c r="I32" s="144"/>
      <c r="J32" s="383" t="s">
        <v>388</v>
      </c>
      <c r="K32" s="384"/>
      <c r="L32" s="145">
        <v>1.5</v>
      </c>
      <c r="M32" s="43"/>
      <c r="N32" s="383" t="s">
        <v>388</v>
      </c>
      <c r="O32" s="384"/>
      <c r="P32" s="145">
        <v>1.7</v>
      </c>
      <c r="Q32" s="144"/>
      <c r="R32" s="368" t="s">
        <v>388</v>
      </c>
      <c r="S32" s="369"/>
      <c r="T32" s="145">
        <v>1.5</v>
      </c>
      <c r="U32" s="43"/>
      <c r="AB32" s="286"/>
    </row>
    <row r="33" spans="1:28" s="88" customFormat="1" ht="16.5" customHeight="1" x14ac:dyDescent="0.25">
      <c r="A33" s="393"/>
      <c r="B33" s="383" t="s">
        <v>389</v>
      </c>
      <c r="C33" s="384"/>
      <c r="D33" s="146"/>
      <c r="E33" s="43"/>
      <c r="F33" s="383" t="s">
        <v>389</v>
      </c>
      <c r="G33" s="384"/>
      <c r="H33" s="10"/>
      <c r="I33" s="144"/>
      <c r="J33" s="383" t="s">
        <v>389</v>
      </c>
      <c r="K33" s="384"/>
      <c r="L33" s="146"/>
      <c r="M33" s="43"/>
      <c r="N33" s="383" t="s">
        <v>389</v>
      </c>
      <c r="O33" s="384"/>
      <c r="P33" s="146"/>
      <c r="Q33" s="144"/>
      <c r="R33" s="368" t="s">
        <v>389</v>
      </c>
      <c r="S33" s="369"/>
      <c r="T33" s="146"/>
      <c r="U33" s="43"/>
      <c r="AB33" s="286"/>
    </row>
    <row r="34" spans="1:28" s="88" customFormat="1" ht="16.5" customHeight="1" x14ac:dyDescent="0.25">
      <c r="A34" s="393"/>
      <c r="B34" s="412" t="s">
        <v>135</v>
      </c>
      <c r="C34" s="413"/>
      <c r="D34" s="147"/>
      <c r="E34" s="148"/>
      <c r="F34" s="412" t="s">
        <v>135</v>
      </c>
      <c r="G34" s="413"/>
      <c r="H34" s="10"/>
      <c r="I34" s="149"/>
      <c r="J34" s="412" t="s">
        <v>135</v>
      </c>
      <c r="K34" s="413"/>
      <c r="L34" s="147"/>
      <c r="M34" s="148"/>
      <c r="N34" s="412" t="s">
        <v>135</v>
      </c>
      <c r="O34" s="413"/>
      <c r="P34" s="147"/>
      <c r="Q34" s="149"/>
      <c r="R34" s="428" t="s">
        <v>135</v>
      </c>
      <c r="S34" s="429"/>
      <c r="T34" s="146"/>
      <c r="U34" s="150"/>
      <c r="AB34" s="286"/>
    </row>
    <row r="35" spans="1:28" s="57" customFormat="1" ht="16.5" customHeight="1" x14ac:dyDescent="0.25">
      <c r="A35" s="393"/>
      <c r="B35" s="383" t="s">
        <v>20</v>
      </c>
      <c r="C35" s="384"/>
      <c r="D35" s="151" t="s">
        <v>136</v>
      </c>
      <c r="E35" s="152"/>
      <c r="F35" s="368" t="s">
        <v>20</v>
      </c>
      <c r="G35" s="369"/>
      <c r="H35" s="153" t="s">
        <v>136</v>
      </c>
      <c r="I35" s="154"/>
      <c r="J35" s="383" t="s">
        <v>20</v>
      </c>
      <c r="K35" s="384"/>
      <c r="L35" s="151" t="s">
        <v>136</v>
      </c>
      <c r="M35" s="152"/>
      <c r="N35" s="368" t="s">
        <v>20</v>
      </c>
      <c r="O35" s="369"/>
      <c r="P35" s="151">
        <v>2.5</v>
      </c>
      <c r="Q35" s="154"/>
      <c r="R35" s="445" t="s">
        <v>20</v>
      </c>
      <c r="S35" s="446"/>
      <c r="T35" s="151">
        <v>2.5</v>
      </c>
      <c r="U35" s="155"/>
      <c r="AB35" s="126"/>
    </row>
    <row r="36" spans="1:28" s="57" customFormat="1" ht="24" customHeight="1" thickBot="1" x14ac:dyDescent="0.3">
      <c r="A36" s="449"/>
      <c r="B36" s="430" t="s">
        <v>137</v>
      </c>
      <c r="C36" s="431"/>
      <c r="D36" s="156">
        <f>D30*70+D31*75+D32*25+D33*60+D35*45</f>
        <v>832.5</v>
      </c>
      <c r="E36" s="157"/>
      <c r="F36" s="450" t="s">
        <v>137</v>
      </c>
      <c r="G36" s="451"/>
      <c r="H36" s="156">
        <f>H30*70+H31*75+H32*25+H33*60+H35*45+H34*120</f>
        <v>832.5</v>
      </c>
      <c r="I36" s="158"/>
      <c r="J36" s="430" t="s">
        <v>137</v>
      </c>
      <c r="K36" s="431"/>
      <c r="L36" s="156">
        <f>L30*70+L31*75+L32*25+L33*60+L35*45</f>
        <v>757.5</v>
      </c>
      <c r="M36" s="157"/>
      <c r="N36" s="450" t="s">
        <v>137</v>
      </c>
      <c r="O36" s="451"/>
      <c r="P36" s="156">
        <f>P30*70+P31*75+P32*25+P33*60+P35*45+P34*120</f>
        <v>770</v>
      </c>
      <c r="Q36" s="159"/>
      <c r="R36" s="430" t="s">
        <v>137</v>
      </c>
      <c r="S36" s="431"/>
      <c r="T36" s="156">
        <f>T30*70+T31*75+T32*25+T33*60+T35*45</f>
        <v>772.5</v>
      </c>
      <c r="U36" s="160"/>
      <c r="Z36" s="126"/>
      <c r="AA36" s="126"/>
      <c r="AB36" s="126"/>
    </row>
    <row r="37" spans="1:28" s="113" customFormat="1" ht="18" customHeight="1" x14ac:dyDescent="0.3">
      <c r="A37" s="399" t="s">
        <v>123</v>
      </c>
      <c r="B37" s="399"/>
      <c r="C37" s="399"/>
      <c r="D37" s="399"/>
      <c r="E37" s="399"/>
      <c r="F37" s="399"/>
      <c r="G37" s="399"/>
      <c r="H37" s="399"/>
      <c r="I37" s="111"/>
      <c r="J37" s="112"/>
      <c r="K37" s="112"/>
      <c r="L37" s="112"/>
      <c r="M37" s="112"/>
      <c r="N37" s="112"/>
      <c r="X37" s="161"/>
      <c r="Y37" s="161"/>
      <c r="Z37" s="161"/>
      <c r="AA37" s="161"/>
      <c r="AB37" s="161"/>
    </row>
    <row r="38" spans="1:28" s="115" customFormat="1" ht="18" customHeight="1" x14ac:dyDescent="0.25">
      <c r="A38" s="389" t="s">
        <v>53</v>
      </c>
      <c r="B38" s="389"/>
      <c r="C38" s="389"/>
      <c r="D38" s="389"/>
      <c r="E38" s="389"/>
      <c r="F38" s="389"/>
      <c r="G38" s="389"/>
      <c r="H38" s="389"/>
      <c r="I38" s="389"/>
      <c r="J38" s="389"/>
      <c r="K38" s="389"/>
      <c r="L38" s="389"/>
      <c r="M38" s="389"/>
      <c r="N38" s="389"/>
      <c r="O38" s="389"/>
      <c r="P38" s="114"/>
      <c r="X38" s="114"/>
      <c r="Y38" s="114"/>
      <c r="Z38" s="114"/>
      <c r="AA38" s="114"/>
      <c r="AB38" s="114"/>
    </row>
    <row r="39" spans="1:28" s="115" customFormat="1" ht="18" customHeight="1" x14ac:dyDescent="0.3">
      <c r="A39" s="116" t="s">
        <v>138</v>
      </c>
      <c r="B39" s="116"/>
      <c r="C39" s="116"/>
      <c r="E39" s="117"/>
      <c r="F39" s="117"/>
      <c r="G39" s="117"/>
      <c r="H39" s="116"/>
      <c r="I39" s="118"/>
      <c r="J39" s="85"/>
      <c r="K39" s="85"/>
      <c r="L39" s="85"/>
      <c r="M39" s="85"/>
      <c r="N39" s="84"/>
      <c r="O39" s="114"/>
      <c r="P39" s="114"/>
    </row>
    <row r="40" spans="1:28" s="22" customFormat="1" ht="21" x14ac:dyDescent="0.25">
      <c r="A40" s="27"/>
      <c r="B40" s="27" t="s">
        <v>44</v>
      </c>
      <c r="C40" s="27"/>
      <c r="G40" s="22" t="s">
        <v>70</v>
      </c>
      <c r="L40" s="22" t="s">
        <v>71</v>
      </c>
      <c r="M40" s="24"/>
      <c r="N40" s="24"/>
      <c r="P40" s="338"/>
      <c r="Q40" s="338"/>
      <c r="R40" s="22" t="s">
        <v>127</v>
      </c>
    </row>
    <row r="41" spans="1:28" s="113" customFormat="1" ht="18" customHeight="1" x14ac:dyDescent="0.3">
      <c r="A41" s="400"/>
      <c r="B41" s="400"/>
      <c r="C41" s="400"/>
      <c r="D41" s="400"/>
      <c r="E41" s="400"/>
      <c r="F41" s="400"/>
      <c r="G41" s="400"/>
      <c r="H41" s="400"/>
      <c r="I41" s="85"/>
      <c r="J41" s="337"/>
      <c r="K41" s="337"/>
      <c r="L41" s="337"/>
      <c r="M41" s="337"/>
      <c r="N41" s="337"/>
      <c r="X41" s="161"/>
      <c r="Y41" s="161"/>
      <c r="Z41" s="161"/>
      <c r="AA41" s="161"/>
      <c r="AB41" s="161"/>
    </row>
    <row r="42" spans="1:28" s="115" customFormat="1" ht="18" customHeight="1" x14ac:dyDescent="0.25">
      <c r="A42" s="389"/>
      <c r="B42" s="389"/>
      <c r="C42" s="389"/>
      <c r="D42" s="389"/>
      <c r="E42" s="389"/>
      <c r="F42" s="389"/>
      <c r="G42" s="389"/>
      <c r="H42" s="389"/>
      <c r="I42" s="389"/>
      <c r="J42" s="389"/>
      <c r="K42" s="389"/>
      <c r="L42" s="389"/>
      <c r="M42" s="389"/>
      <c r="N42" s="389"/>
      <c r="O42" s="389"/>
      <c r="P42" s="114"/>
      <c r="X42" s="114"/>
      <c r="Y42" s="114"/>
      <c r="Z42" s="114"/>
      <c r="AA42" s="114"/>
      <c r="AB42" s="114"/>
    </row>
    <row r="43" spans="1:28" s="115" customFormat="1" ht="18" customHeight="1" x14ac:dyDescent="0.3">
      <c r="A43" s="116"/>
      <c r="B43" s="116"/>
      <c r="C43" s="116"/>
      <c r="E43" s="117"/>
      <c r="F43" s="117"/>
      <c r="G43" s="117"/>
      <c r="H43" s="116"/>
      <c r="I43" s="118"/>
      <c r="J43" s="85"/>
      <c r="K43" s="85"/>
      <c r="L43" s="85"/>
      <c r="M43" s="85"/>
      <c r="N43" s="84"/>
      <c r="O43" s="114"/>
      <c r="P43" s="114"/>
    </row>
    <row r="44" spans="1:28" s="21" customFormat="1" ht="21" x14ac:dyDescent="0.3">
      <c r="A44" s="38"/>
      <c r="B44" s="38"/>
      <c r="C44" s="38"/>
      <c r="L44" s="24"/>
      <c r="M44" s="24"/>
      <c r="N44" s="24"/>
      <c r="P44" s="25"/>
      <c r="Q44" s="25"/>
      <c r="R44" s="26"/>
    </row>
  </sheetData>
  <mergeCells count="114">
    <mergeCell ref="R36:S36"/>
    <mergeCell ref="A37:H37"/>
    <mergeCell ref="A38:O38"/>
    <mergeCell ref="S18:S21"/>
    <mergeCell ref="A17:A21"/>
    <mergeCell ref="A22:A26"/>
    <mergeCell ref="F22:F26"/>
    <mergeCell ref="A29:A36"/>
    <mergeCell ref="D29:E29"/>
    <mergeCell ref="B29:C29"/>
    <mergeCell ref="B30:C30"/>
    <mergeCell ref="B31:C31"/>
    <mergeCell ref="B32:C32"/>
    <mergeCell ref="B34:C34"/>
    <mergeCell ref="F29:G29"/>
    <mergeCell ref="F30:G30"/>
    <mergeCell ref="F31:G31"/>
    <mergeCell ref="F32:G32"/>
    <mergeCell ref="F36:G36"/>
    <mergeCell ref="J36:K36"/>
    <mergeCell ref="N36:O36"/>
    <mergeCell ref="J35:K35"/>
    <mergeCell ref="N35:O35"/>
    <mergeCell ref="R35:S35"/>
    <mergeCell ref="N29:O29"/>
    <mergeCell ref="N30:O30"/>
    <mergeCell ref="N31:O31"/>
    <mergeCell ref="R30:S30"/>
    <mergeCell ref="R31:S31"/>
    <mergeCell ref="F17:F21"/>
    <mergeCell ref="R17:R21"/>
    <mergeCell ref="R22:R26"/>
    <mergeCell ref="AE5:AE6"/>
    <mergeCell ref="AI5:AI6"/>
    <mergeCell ref="AM5:AM6"/>
    <mergeCell ref="AE7:AE11"/>
    <mergeCell ref="AI7:AI11"/>
    <mergeCell ref="A1:U1"/>
    <mergeCell ref="A5:A6"/>
    <mergeCell ref="D2:G2"/>
    <mergeCell ref="R5:R6"/>
    <mergeCell ref="B5:B6"/>
    <mergeCell ref="O2:U2"/>
    <mergeCell ref="N5:N6"/>
    <mergeCell ref="I2:M2"/>
    <mergeCell ref="R3:S3"/>
    <mergeCell ref="T3:U3"/>
    <mergeCell ref="P3:Q3"/>
    <mergeCell ref="N3:O3"/>
    <mergeCell ref="L3:M3"/>
    <mergeCell ref="J3:K3"/>
    <mergeCell ref="F3:G3"/>
    <mergeCell ref="H3:I3"/>
    <mergeCell ref="B3:C3"/>
    <mergeCell ref="D3:E3"/>
    <mergeCell ref="A7:A11"/>
    <mergeCell ref="AQ22:AQ26"/>
    <mergeCell ref="AQ7:AQ11"/>
    <mergeCell ref="AE12:AE16"/>
    <mergeCell ref="AI12:AI16"/>
    <mergeCell ref="AM12:AM16"/>
    <mergeCell ref="AQ12:AQ16"/>
    <mergeCell ref="R7:R11"/>
    <mergeCell ref="N12:N16"/>
    <mergeCell ref="N22:N26"/>
    <mergeCell ref="O18:O21"/>
    <mergeCell ref="AM7:AM11"/>
    <mergeCell ref="N7:N11"/>
    <mergeCell ref="R12:R16"/>
    <mergeCell ref="AE22:AE26"/>
    <mergeCell ref="AI22:AI26"/>
    <mergeCell ref="AM22:AM26"/>
    <mergeCell ref="F34:G34"/>
    <mergeCell ref="N32:O32"/>
    <mergeCell ref="R32:S32"/>
    <mergeCell ref="R34:S34"/>
    <mergeCell ref="N33:O33"/>
    <mergeCell ref="J32:K32"/>
    <mergeCell ref="R29:S29"/>
    <mergeCell ref="R33:S33"/>
    <mergeCell ref="J33:K33"/>
    <mergeCell ref="F33:G33"/>
    <mergeCell ref="J29:K29"/>
    <mergeCell ref="J30:K30"/>
    <mergeCell ref="N34:O34"/>
    <mergeCell ref="J31:K31"/>
    <mergeCell ref="J34:K34"/>
    <mergeCell ref="J22:J26"/>
    <mergeCell ref="H29:I29"/>
    <mergeCell ref="L29:M29"/>
    <mergeCell ref="A41:H41"/>
    <mergeCell ref="A42:O42"/>
    <mergeCell ref="G18:G21"/>
    <mergeCell ref="F12:F16"/>
    <mergeCell ref="V5:V6"/>
    <mergeCell ref="B22:B26"/>
    <mergeCell ref="B7:B11"/>
    <mergeCell ref="B12:B16"/>
    <mergeCell ref="B17:B21"/>
    <mergeCell ref="C18:C21"/>
    <mergeCell ref="N17:N21"/>
    <mergeCell ref="F5:F11"/>
    <mergeCell ref="J5:J6"/>
    <mergeCell ref="J7:J11"/>
    <mergeCell ref="J12:J16"/>
    <mergeCell ref="J17:J21"/>
    <mergeCell ref="K18:K21"/>
    <mergeCell ref="B33:C33"/>
    <mergeCell ref="B36:C36"/>
    <mergeCell ref="A12:A16"/>
    <mergeCell ref="P29:Q29"/>
    <mergeCell ref="T29:U29"/>
    <mergeCell ref="B35:C35"/>
    <mergeCell ref="F35:G35"/>
  </mergeCells>
  <phoneticPr fontId="1" type="noConversion"/>
  <printOptions horizontalCentered="1" verticalCentered="1"/>
  <pageMargins left="0" right="0" top="0" bottom="0" header="0" footer="0.11811023622047245"/>
  <pageSetup paperSize="9"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49"/>
  <sheetViews>
    <sheetView zoomScale="85" zoomScaleNormal="85" workbookViewId="0">
      <selection activeCell="E44" sqref="E44"/>
    </sheetView>
  </sheetViews>
  <sheetFormatPr defaultColWidth="8.875" defaultRowHeight="16.5" x14ac:dyDescent="0.25"/>
  <cols>
    <col min="1" max="2" width="8.625" style="8" customWidth="1"/>
    <col min="3" max="3" width="12.625" style="8" customWidth="1"/>
    <col min="4" max="4" width="8.125" style="8" customWidth="1"/>
    <col min="5" max="5" width="5.625" style="8" customWidth="1"/>
    <col min="6" max="6" width="8.625" style="8" customWidth="1"/>
    <col min="7" max="7" width="12.625" style="8" customWidth="1"/>
    <col min="8" max="8" width="7.875" style="8" customWidth="1"/>
    <col min="9" max="9" width="5.625" style="8" customWidth="1"/>
    <col min="10" max="10" width="8.625" style="8" customWidth="1"/>
    <col min="11" max="11" width="12.625" style="8" customWidth="1"/>
    <col min="12" max="12" width="7.625" style="8" customWidth="1"/>
    <col min="13" max="13" width="5.625" style="8" customWidth="1"/>
    <col min="14" max="14" width="8.625" style="8" customWidth="1"/>
    <col min="15" max="15" width="12.625" style="8" customWidth="1"/>
    <col min="16" max="16" width="8" style="8" customWidth="1"/>
    <col min="17" max="17" width="5.625" style="8" customWidth="1"/>
    <col min="18" max="18" width="8.625" style="8" customWidth="1"/>
    <col min="19" max="19" width="12.625" style="8" customWidth="1"/>
    <col min="20" max="20" width="6.875" style="8" customWidth="1"/>
    <col min="21" max="21" width="5.625" style="8" customWidth="1"/>
    <col min="22" max="16384" width="8.875" style="8"/>
  </cols>
  <sheetData>
    <row r="1" spans="1:47" ht="28.5" customHeight="1" x14ac:dyDescent="0.25">
      <c r="A1" s="404" t="s">
        <v>429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279"/>
      <c r="W1" s="279"/>
      <c r="X1" s="279"/>
      <c r="Y1" s="279"/>
      <c r="AC1" s="280"/>
      <c r="AD1" s="280"/>
      <c r="AE1" s="280"/>
      <c r="AF1" s="280"/>
      <c r="AG1" s="280"/>
      <c r="AH1" s="280"/>
      <c r="AI1" s="280"/>
      <c r="AJ1" s="280"/>
      <c r="AK1" s="280"/>
      <c r="AL1" s="280"/>
      <c r="AM1" s="280"/>
      <c r="AN1" s="280"/>
      <c r="AO1" s="280"/>
      <c r="AP1" s="280"/>
      <c r="AQ1" s="280"/>
      <c r="AR1" s="280"/>
      <c r="AS1" s="280"/>
      <c r="AT1" s="280"/>
      <c r="AU1" s="280"/>
    </row>
    <row r="2" spans="1:47" ht="21" customHeight="1" thickBot="1" x14ac:dyDescent="0.3">
      <c r="A2" s="305" t="s">
        <v>376</v>
      </c>
      <c r="N2" s="408" t="s">
        <v>13</v>
      </c>
      <c r="O2" s="409"/>
      <c r="P2" s="409"/>
      <c r="R2" s="408" t="s">
        <v>30</v>
      </c>
      <c r="S2" s="408"/>
      <c r="T2" s="408"/>
      <c r="V2" s="280"/>
      <c r="W2" s="183"/>
      <c r="X2" s="184"/>
      <c r="Y2" s="184"/>
      <c r="Z2" s="280"/>
      <c r="AA2" s="280"/>
      <c r="AB2" s="280"/>
      <c r="AC2" s="280"/>
      <c r="AD2" s="280"/>
      <c r="AE2" s="280"/>
      <c r="AF2" s="280"/>
      <c r="AG2" s="280"/>
      <c r="AH2" s="280"/>
      <c r="AI2" s="280"/>
      <c r="AJ2" s="280"/>
      <c r="AK2" s="280"/>
      <c r="AL2" s="280"/>
      <c r="AM2" s="280"/>
      <c r="AN2" s="280"/>
      <c r="AO2" s="280"/>
      <c r="AP2" s="280"/>
      <c r="AQ2" s="280"/>
      <c r="AR2" s="280"/>
      <c r="AS2" s="280"/>
      <c r="AT2" s="280"/>
      <c r="AU2" s="280"/>
    </row>
    <row r="3" spans="1:47" s="306" customFormat="1" ht="18.95" customHeight="1" thickBot="1" x14ac:dyDescent="0.3">
      <c r="A3" s="102" t="s">
        <v>3</v>
      </c>
      <c r="B3" s="457" t="s">
        <v>377</v>
      </c>
      <c r="C3" s="458"/>
      <c r="D3" s="459" t="s">
        <v>378</v>
      </c>
      <c r="E3" s="460"/>
      <c r="F3" s="457" t="s">
        <v>379</v>
      </c>
      <c r="G3" s="458"/>
      <c r="H3" s="459" t="s">
        <v>380</v>
      </c>
      <c r="I3" s="460"/>
      <c r="J3" s="457" t="s">
        <v>433</v>
      </c>
      <c r="K3" s="458"/>
      <c r="L3" s="455" t="s">
        <v>116</v>
      </c>
      <c r="M3" s="456"/>
      <c r="N3" s="457" t="s">
        <v>381</v>
      </c>
      <c r="O3" s="458"/>
      <c r="P3" s="459" t="s">
        <v>382</v>
      </c>
      <c r="Q3" s="460"/>
      <c r="R3" s="457"/>
      <c r="S3" s="458"/>
      <c r="T3" s="458"/>
      <c r="U3" s="461"/>
      <c r="W3" s="183"/>
      <c r="X3" s="184"/>
      <c r="Y3" s="184"/>
      <c r="Z3" s="280"/>
      <c r="AA3" s="307"/>
      <c r="AB3" s="307"/>
    </row>
    <row r="4" spans="1:47" s="88" customFormat="1" ht="18.95" customHeight="1" x14ac:dyDescent="0.25">
      <c r="A4" s="89" t="s">
        <v>4</v>
      </c>
      <c r="B4" s="4" t="s">
        <v>383</v>
      </c>
      <c r="C4" s="2" t="s">
        <v>106</v>
      </c>
      <c r="D4" s="2" t="s">
        <v>384</v>
      </c>
      <c r="E4" s="3" t="s">
        <v>2</v>
      </c>
      <c r="F4" s="4" t="s">
        <v>383</v>
      </c>
      <c r="G4" s="2" t="s">
        <v>106</v>
      </c>
      <c r="H4" s="2" t="s">
        <v>384</v>
      </c>
      <c r="I4" s="3" t="s">
        <v>1</v>
      </c>
      <c r="J4" s="4" t="s">
        <v>383</v>
      </c>
      <c r="K4" s="2" t="s">
        <v>106</v>
      </c>
      <c r="L4" s="2" t="s">
        <v>384</v>
      </c>
      <c r="M4" s="3" t="s">
        <v>2</v>
      </c>
      <c r="N4" s="11" t="s">
        <v>383</v>
      </c>
      <c r="O4" s="12" t="s">
        <v>106</v>
      </c>
      <c r="P4" s="105" t="s">
        <v>384</v>
      </c>
      <c r="Q4" s="15" t="s">
        <v>1</v>
      </c>
      <c r="R4" s="4"/>
      <c r="S4" s="2"/>
      <c r="T4" s="90"/>
      <c r="U4" s="3"/>
      <c r="W4" s="183"/>
      <c r="AB4" s="96"/>
    </row>
    <row r="5" spans="1:47" s="88" customFormat="1" ht="18.95" customHeight="1" x14ac:dyDescent="0.25">
      <c r="A5" s="405" t="s">
        <v>108</v>
      </c>
      <c r="B5" s="378" t="s">
        <v>447</v>
      </c>
      <c r="C5" s="66" t="s">
        <v>85</v>
      </c>
      <c r="D5" s="66">
        <v>100</v>
      </c>
      <c r="E5" s="275"/>
      <c r="F5" s="418" t="s">
        <v>392</v>
      </c>
      <c r="G5" s="66" t="s">
        <v>393</v>
      </c>
      <c r="H5" s="66">
        <v>160</v>
      </c>
      <c r="I5" s="275"/>
      <c r="J5" s="378" t="s">
        <v>83</v>
      </c>
      <c r="K5" s="66" t="s">
        <v>85</v>
      </c>
      <c r="L5" s="66">
        <v>120</v>
      </c>
      <c r="M5" s="5"/>
      <c r="N5" s="366" t="s">
        <v>46</v>
      </c>
      <c r="O5" s="66" t="s">
        <v>84</v>
      </c>
      <c r="P5" s="66">
        <v>100</v>
      </c>
      <c r="Q5" s="267"/>
      <c r="R5" s="318"/>
      <c r="S5" s="318"/>
      <c r="T5" s="318"/>
      <c r="U5" s="275"/>
      <c r="W5" s="183"/>
      <c r="AB5" s="96"/>
    </row>
    <row r="6" spans="1:47" s="88" customFormat="1" ht="18.95" customHeight="1" x14ac:dyDescent="0.25">
      <c r="A6" s="406"/>
      <c r="B6" s="379"/>
      <c r="C6" s="66" t="s">
        <v>448</v>
      </c>
      <c r="D6" s="66">
        <v>20</v>
      </c>
      <c r="E6" s="275"/>
      <c r="F6" s="419"/>
      <c r="G6" s="162" t="s">
        <v>156</v>
      </c>
      <c r="H6" s="162">
        <v>15</v>
      </c>
      <c r="I6" s="275"/>
      <c r="J6" s="379"/>
      <c r="K6" s="91"/>
      <c r="L6" s="91"/>
      <c r="M6" s="5"/>
      <c r="N6" s="367"/>
      <c r="O6" s="6" t="s">
        <v>41</v>
      </c>
      <c r="P6" s="66">
        <v>20</v>
      </c>
      <c r="Q6" s="267"/>
      <c r="R6" s="318"/>
      <c r="S6" s="318"/>
      <c r="T6" s="318"/>
      <c r="U6" s="275"/>
      <c r="W6" s="183"/>
      <c r="AB6" s="96"/>
    </row>
    <row r="7" spans="1:47" s="88" customFormat="1" ht="18.95" customHeight="1" x14ac:dyDescent="0.25">
      <c r="A7" s="405" t="s">
        <v>109</v>
      </c>
      <c r="B7" s="372" t="s">
        <v>329</v>
      </c>
      <c r="C7" s="33" t="s">
        <v>88</v>
      </c>
      <c r="D7" s="6">
        <v>80</v>
      </c>
      <c r="E7" s="275"/>
      <c r="F7" s="419"/>
      <c r="G7" s="163" t="s">
        <v>155</v>
      </c>
      <c r="H7" s="162">
        <v>10</v>
      </c>
      <c r="I7" s="275"/>
      <c r="J7" s="372" t="s">
        <v>184</v>
      </c>
      <c r="K7" s="6" t="s">
        <v>185</v>
      </c>
      <c r="L7" s="6">
        <v>70</v>
      </c>
      <c r="M7" s="275"/>
      <c r="N7" s="372" t="s">
        <v>182</v>
      </c>
      <c r="O7" s="66" t="s">
        <v>183</v>
      </c>
      <c r="P7" s="6">
        <v>150</v>
      </c>
      <c r="Q7" s="130"/>
      <c r="R7" s="462"/>
      <c r="S7" s="66"/>
      <c r="T7" s="6"/>
      <c r="U7" s="275"/>
      <c r="W7" s="183"/>
      <c r="AB7" s="96"/>
    </row>
    <row r="8" spans="1:47" s="88" customFormat="1" ht="18.95" customHeight="1" x14ac:dyDescent="0.25">
      <c r="A8" s="407"/>
      <c r="B8" s="432"/>
      <c r="C8" s="33" t="s">
        <v>125</v>
      </c>
      <c r="D8" s="6">
        <v>20</v>
      </c>
      <c r="E8" s="275"/>
      <c r="F8" s="419"/>
      <c r="G8" s="162" t="s">
        <v>157</v>
      </c>
      <c r="H8" s="350">
        <v>60</v>
      </c>
      <c r="I8" s="275"/>
      <c r="J8" s="373"/>
      <c r="K8" s="33" t="s">
        <v>186</v>
      </c>
      <c r="L8" s="6">
        <v>40</v>
      </c>
      <c r="M8" s="275"/>
      <c r="N8" s="373"/>
      <c r="O8" s="6"/>
      <c r="P8" s="6"/>
      <c r="Q8" s="130"/>
      <c r="R8" s="462"/>
      <c r="S8" s="6"/>
      <c r="T8" s="6"/>
      <c r="U8" s="275"/>
      <c r="W8" s="183"/>
      <c r="AB8" s="13"/>
      <c r="AC8" s="280"/>
    </row>
    <row r="9" spans="1:47" s="88" customFormat="1" ht="18.95" customHeight="1" x14ac:dyDescent="0.25">
      <c r="A9" s="407"/>
      <c r="B9" s="432"/>
      <c r="C9" s="33" t="s">
        <v>330</v>
      </c>
      <c r="D9" s="6">
        <v>5</v>
      </c>
      <c r="E9" s="275"/>
      <c r="F9" s="419"/>
      <c r="G9" s="162" t="s">
        <v>158</v>
      </c>
      <c r="H9" s="162">
        <v>45</v>
      </c>
      <c r="I9" s="275"/>
      <c r="J9" s="373"/>
      <c r="K9" s="6"/>
      <c r="L9" s="6"/>
      <c r="M9" s="275"/>
      <c r="N9" s="373"/>
      <c r="O9" s="216"/>
      <c r="P9" s="6"/>
      <c r="Q9" s="130"/>
      <c r="R9" s="462"/>
      <c r="S9" s="216"/>
      <c r="T9" s="6"/>
      <c r="U9" s="275"/>
      <c r="W9" s="96"/>
    </row>
    <row r="10" spans="1:47" s="88" customFormat="1" ht="18.95" customHeight="1" x14ac:dyDescent="0.25">
      <c r="A10" s="407"/>
      <c r="B10" s="432"/>
      <c r="C10" s="66"/>
      <c r="D10" s="66"/>
      <c r="E10" s="275"/>
      <c r="F10" s="419"/>
      <c r="G10" s="162" t="s">
        <v>159</v>
      </c>
      <c r="H10" s="162">
        <v>1</v>
      </c>
      <c r="I10" s="275"/>
      <c r="J10" s="373"/>
      <c r="K10" s="33"/>
      <c r="L10" s="6"/>
      <c r="M10" s="275"/>
      <c r="N10" s="373"/>
      <c r="O10" s="6"/>
      <c r="P10" s="101"/>
      <c r="Q10" s="130"/>
      <c r="R10" s="462"/>
      <c r="S10" s="6"/>
      <c r="T10" s="101"/>
      <c r="U10" s="275"/>
      <c r="W10" s="188"/>
    </row>
    <row r="11" spans="1:47" s="88" customFormat="1" ht="18.95" customHeight="1" x14ac:dyDescent="0.25">
      <c r="A11" s="406"/>
      <c r="B11" s="433"/>
      <c r="C11" s="99"/>
      <c r="D11" s="66"/>
      <c r="E11" s="275"/>
      <c r="F11" s="420"/>
      <c r="G11" s="162" t="s">
        <v>160</v>
      </c>
      <c r="H11" s="162" t="s">
        <v>161</v>
      </c>
      <c r="I11" s="275"/>
      <c r="J11" s="374"/>
      <c r="K11" s="6"/>
      <c r="L11" s="6"/>
      <c r="M11" s="275"/>
      <c r="N11" s="374"/>
      <c r="O11" s="8"/>
      <c r="P11" s="101"/>
      <c r="Q11" s="130"/>
      <c r="R11" s="462"/>
      <c r="S11" s="66"/>
      <c r="T11" s="101"/>
      <c r="U11" s="275"/>
      <c r="W11" s="188"/>
    </row>
    <row r="12" spans="1:47" s="88" customFormat="1" ht="18.95" customHeight="1" x14ac:dyDescent="0.25">
      <c r="A12" s="405" t="s">
        <v>110</v>
      </c>
      <c r="B12" s="452" t="s">
        <v>387</v>
      </c>
      <c r="C12" s="165" t="s">
        <v>195</v>
      </c>
      <c r="D12" s="165">
        <v>10</v>
      </c>
      <c r="E12" s="275"/>
      <c r="F12" s="373" t="s">
        <v>332</v>
      </c>
      <c r="G12" s="106" t="s">
        <v>331</v>
      </c>
      <c r="H12" s="66">
        <v>65</v>
      </c>
      <c r="I12" s="275"/>
      <c r="J12" s="372" t="s">
        <v>385</v>
      </c>
      <c r="K12" s="66" t="s">
        <v>386</v>
      </c>
      <c r="L12" s="66">
        <v>40</v>
      </c>
      <c r="M12" s="275"/>
      <c r="N12" s="372" t="s">
        <v>360</v>
      </c>
      <c r="O12" s="93" t="s">
        <v>25</v>
      </c>
      <c r="P12" s="93">
        <v>65</v>
      </c>
      <c r="Q12" s="275"/>
      <c r="R12" s="372"/>
      <c r="S12" s="93"/>
      <c r="T12" s="93"/>
      <c r="U12" s="275"/>
      <c r="W12" s="188"/>
    </row>
    <row r="13" spans="1:47" s="88" customFormat="1" ht="18.95" customHeight="1" x14ac:dyDescent="0.25">
      <c r="A13" s="407"/>
      <c r="B13" s="453"/>
      <c r="C13" s="165" t="s">
        <v>167</v>
      </c>
      <c r="D13" s="165">
        <v>55</v>
      </c>
      <c r="E13" s="275"/>
      <c r="F13" s="373"/>
      <c r="G13" s="106"/>
      <c r="H13" s="66"/>
      <c r="I13" s="275"/>
      <c r="J13" s="373"/>
      <c r="K13" s="6" t="s">
        <v>118</v>
      </c>
      <c r="L13" s="66">
        <v>20</v>
      </c>
      <c r="M13" s="275"/>
      <c r="N13" s="373"/>
      <c r="O13" s="162" t="s">
        <v>361</v>
      </c>
      <c r="P13" s="93">
        <v>10</v>
      </c>
      <c r="Q13" s="275"/>
      <c r="R13" s="373"/>
      <c r="S13" s="93"/>
      <c r="T13" s="93"/>
      <c r="U13" s="275"/>
      <c r="W13" s="188"/>
    </row>
    <row r="14" spans="1:47" s="88" customFormat="1" ht="18.95" customHeight="1" x14ac:dyDescent="0.25">
      <c r="A14" s="407"/>
      <c r="B14" s="453"/>
      <c r="C14" s="165" t="s">
        <v>187</v>
      </c>
      <c r="D14" s="165">
        <v>20</v>
      </c>
      <c r="E14" s="275"/>
      <c r="F14" s="373"/>
      <c r="G14" s="106"/>
      <c r="H14" s="66"/>
      <c r="I14" s="275"/>
      <c r="J14" s="373"/>
      <c r="K14" s="6" t="s">
        <v>28</v>
      </c>
      <c r="L14" s="66">
        <v>5</v>
      </c>
      <c r="M14" s="275"/>
      <c r="N14" s="373"/>
      <c r="O14" s="93" t="s">
        <v>461</v>
      </c>
      <c r="P14" s="93">
        <v>2</v>
      </c>
      <c r="Q14" s="275"/>
      <c r="R14" s="373"/>
      <c r="S14" s="93"/>
      <c r="T14" s="93"/>
      <c r="U14" s="275"/>
      <c r="W14" s="188"/>
    </row>
    <row r="15" spans="1:47" s="88" customFormat="1" ht="18.95" customHeight="1" x14ac:dyDescent="0.25">
      <c r="A15" s="407"/>
      <c r="B15" s="453"/>
      <c r="C15" s="318"/>
      <c r="E15" s="275"/>
      <c r="F15" s="373"/>
      <c r="G15" s="106"/>
      <c r="H15" s="66"/>
      <c r="I15" s="275"/>
      <c r="J15" s="373"/>
      <c r="K15" s="106"/>
      <c r="L15" s="66"/>
      <c r="M15" s="275"/>
      <c r="N15" s="373"/>
      <c r="O15" s="93"/>
      <c r="P15" s="276"/>
      <c r="Q15" s="275"/>
      <c r="R15" s="373"/>
      <c r="S15" s="93"/>
      <c r="T15" s="276"/>
      <c r="U15" s="275"/>
      <c r="W15" s="180"/>
    </row>
    <row r="16" spans="1:47" s="88" customFormat="1" ht="18.95" customHeight="1" x14ac:dyDescent="0.25">
      <c r="A16" s="406"/>
      <c r="B16" s="454"/>
      <c r="C16" s="172"/>
      <c r="D16" s="172"/>
      <c r="E16" s="275"/>
      <c r="F16" s="373"/>
      <c r="G16" s="308"/>
      <c r="H16" s="66"/>
      <c r="I16" s="275"/>
      <c r="J16" s="374"/>
      <c r="K16" s="106"/>
      <c r="M16" s="275"/>
      <c r="N16" s="374"/>
      <c r="O16" s="93"/>
      <c r="P16" s="276"/>
      <c r="Q16" s="275"/>
      <c r="R16" s="374"/>
      <c r="S16" s="93"/>
      <c r="T16" s="276"/>
      <c r="U16" s="275"/>
      <c r="W16" s="180"/>
    </row>
    <row r="17" spans="1:47" ht="18.95" customHeight="1" x14ac:dyDescent="0.25">
      <c r="A17" s="385" t="s">
        <v>54</v>
      </c>
      <c r="B17" s="385" t="s">
        <v>45</v>
      </c>
      <c r="C17" s="6" t="s">
        <v>17</v>
      </c>
      <c r="D17" s="66">
        <v>75</v>
      </c>
      <c r="E17" s="275"/>
      <c r="F17" s="385" t="s">
        <v>45</v>
      </c>
      <c r="G17" s="6" t="s">
        <v>17</v>
      </c>
      <c r="H17" s="66">
        <v>75</v>
      </c>
      <c r="I17" s="275"/>
      <c r="J17" s="372" t="s">
        <v>47</v>
      </c>
      <c r="K17" s="6" t="s">
        <v>17</v>
      </c>
      <c r="L17" s="66">
        <v>75</v>
      </c>
      <c r="M17" s="275"/>
      <c r="N17" s="372" t="s">
        <v>47</v>
      </c>
      <c r="O17" s="6" t="s">
        <v>17</v>
      </c>
      <c r="P17" s="66">
        <v>75</v>
      </c>
      <c r="Q17" s="275"/>
      <c r="R17" s="421"/>
      <c r="S17" s="6"/>
      <c r="T17" s="66"/>
      <c r="U17" s="275"/>
      <c r="W17" s="180"/>
      <c r="AC17" s="280"/>
      <c r="AD17" s="280"/>
      <c r="AE17" s="52"/>
      <c r="AF17" s="13"/>
      <c r="AG17" s="13"/>
      <c r="AH17" s="280"/>
      <c r="AI17" s="54"/>
      <c r="AJ17" s="13"/>
      <c r="AK17" s="280"/>
      <c r="AL17" s="280"/>
      <c r="AM17" s="52"/>
      <c r="AN17" s="13"/>
      <c r="AO17" s="13"/>
      <c r="AP17" s="280"/>
      <c r="AQ17" s="52"/>
      <c r="AR17" s="13"/>
      <c r="AS17" s="280"/>
      <c r="AT17" s="280"/>
      <c r="AU17" s="280"/>
    </row>
    <row r="18" spans="1:47" ht="18.95" customHeight="1" x14ac:dyDescent="0.25">
      <c r="A18" s="386"/>
      <c r="B18" s="386"/>
      <c r="C18" s="415" t="s">
        <v>18</v>
      </c>
      <c r="D18" s="6"/>
      <c r="E18" s="275"/>
      <c r="F18" s="386"/>
      <c r="G18" s="415" t="s">
        <v>18</v>
      </c>
      <c r="H18" s="6"/>
      <c r="I18" s="275"/>
      <c r="J18" s="373"/>
      <c r="K18" s="415" t="s">
        <v>18</v>
      </c>
      <c r="L18" s="6"/>
      <c r="M18" s="275"/>
      <c r="N18" s="373"/>
      <c r="O18" s="415" t="s">
        <v>18</v>
      </c>
      <c r="P18" s="6"/>
      <c r="Q18" s="275"/>
      <c r="R18" s="422"/>
      <c r="S18" s="375"/>
      <c r="T18" s="6"/>
      <c r="U18" s="275"/>
      <c r="W18" s="180"/>
      <c r="AC18" s="280"/>
      <c r="AD18" s="280"/>
      <c r="AE18" s="52"/>
      <c r="AF18" s="53"/>
      <c r="AG18" s="13"/>
      <c r="AH18" s="280"/>
      <c r="AI18" s="54"/>
      <c r="AJ18" s="53"/>
      <c r="AK18" s="13"/>
      <c r="AL18" s="280"/>
      <c r="AM18" s="52"/>
      <c r="AN18" s="53"/>
      <c r="AO18" s="13"/>
      <c r="AP18" s="280"/>
      <c r="AQ18" s="52"/>
      <c r="AR18" s="53"/>
      <c r="AS18" s="13"/>
      <c r="AT18" s="280"/>
      <c r="AU18" s="280"/>
    </row>
    <row r="19" spans="1:47" ht="18.95" customHeight="1" x14ac:dyDescent="0.25">
      <c r="A19" s="386"/>
      <c r="B19" s="386"/>
      <c r="C19" s="416"/>
      <c r="D19" s="6"/>
      <c r="E19" s="275"/>
      <c r="F19" s="386"/>
      <c r="G19" s="416"/>
      <c r="H19" s="6"/>
      <c r="I19" s="275"/>
      <c r="J19" s="373"/>
      <c r="K19" s="416"/>
      <c r="L19" s="6"/>
      <c r="M19" s="275"/>
      <c r="N19" s="373"/>
      <c r="O19" s="416"/>
      <c r="P19" s="6"/>
      <c r="Q19" s="275"/>
      <c r="R19" s="422"/>
      <c r="S19" s="376"/>
      <c r="T19" s="6"/>
      <c r="U19" s="275"/>
      <c r="W19" s="180"/>
      <c r="AC19" s="280"/>
      <c r="AD19" s="280"/>
      <c r="AE19" s="52"/>
      <c r="AF19" s="53"/>
      <c r="AG19" s="13"/>
      <c r="AH19" s="280"/>
      <c r="AI19" s="54"/>
      <c r="AJ19" s="53"/>
      <c r="AK19" s="13"/>
      <c r="AL19" s="280"/>
      <c r="AM19" s="52"/>
      <c r="AN19" s="53"/>
      <c r="AO19" s="13"/>
      <c r="AP19" s="280"/>
      <c r="AQ19" s="52"/>
      <c r="AR19" s="53"/>
      <c r="AS19" s="13"/>
      <c r="AT19" s="280"/>
      <c r="AU19" s="280"/>
    </row>
    <row r="20" spans="1:47" ht="18.95" customHeight="1" x14ac:dyDescent="0.25">
      <c r="A20" s="386"/>
      <c r="B20" s="386"/>
      <c r="C20" s="416"/>
      <c r="D20" s="66"/>
      <c r="E20" s="275"/>
      <c r="F20" s="386"/>
      <c r="G20" s="416"/>
      <c r="H20" s="66"/>
      <c r="I20" s="275"/>
      <c r="J20" s="373"/>
      <c r="K20" s="416"/>
      <c r="L20" s="66"/>
      <c r="M20" s="275"/>
      <c r="N20" s="373"/>
      <c r="O20" s="416"/>
      <c r="P20" s="66"/>
      <c r="Q20" s="275"/>
      <c r="R20" s="422"/>
      <c r="S20" s="376"/>
      <c r="T20" s="66"/>
      <c r="U20" s="275"/>
      <c r="W20" s="280"/>
      <c r="AC20" s="280"/>
      <c r="AD20" s="280"/>
      <c r="AE20" s="52"/>
      <c r="AF20" s="53"/>
      <c r="AG20" s="13"/>
      <c r="AH20" s="280"/>
      <c r="AI20" s="54"/>
      <c r="AJ20" s="53"/>
      <c r="AK20" s="280"/>
      <c r="AL20" s="280"/>
      <c r="AM20" s="52"/>
      <c r="AN20" s="53"/>
      <c r="AO20" s="13"/>
      <c r="AP20" s="280"/>
      <c r="AQ20" s="52"/>
      <c r="AR20" s="53"/>
      <c r="AS20" s="280"/>
      <c r="AT20" s="280"/>
      <c r="AU20" s="280"/>
    </row>
    <row r="21" spans="1:47" ht="18.95" customHeight="1" x14ac:dyDescent="0.25">
      <c r="A21" s="386"/>
      <c r="B21" s="386"/>
      <c r="C21" s="417"/>
      <c r="D21" s="66"/>
      <c r="E21" s="275"/>
      <c r="F21" s="386"/>
      <c r="G21" s="417"/>
      <c r="H21" s="66"/>
      <c r="I21" s="275"/>
      <c r="J21" s="374"/>
      <c r="K21" s="417"/>
      <c r="L21" s="66"/>
      <c r="M21" s="275"/>
      <c r="N21" s="374"/>
      <c r="O21" s="417"/>
      <c r="P21" s="66"/>
      <c r="Q21" s="275"/>
      <c r="R21" s="422"/>
      <c r="S21" s="377"/>
      <c r="T21" s="66"/>
      <c r="U21" s="275"/>
      <c r="W21" s="280"/>
      <c r="AC21" s="280"/>
      <c r="AD21" s="280"/>
      <c r="AE21" s="52"/>
      <c r="AF21" s="53"/>
      <c r="AG21" s="13"/>
      <c r="AH21" s="280"/>
      <c r="AI21" s="54"/>
      <c r="AJ21" s="53"/>
      <c r="AK21" s="280"/>
      <c r="AL21" s="280"/>
      <c r="AM21" s="52"/>
      <c r="AN21" s="53"/>
      <c r="AO21" s="13"/>
      <c r="AP21" s="280"/>
      <c r="AQ21" s="52"/>
      <c r="AR21" s="53"/>
      <c r="AS21" s="280"/>
      <c r="AT21" s="280"/>
      <c r="AU21" s="280"/>
    </row>
    <row r="22" spans="1:47" s="88" customFormat="1" ht="18.95" customHeight="1" x14ac:dyDescent="0.25">
      <c r="A22" s="386" t="s">
        <v>72</v>
      </c>
      <c r="B22" s="372" t="s">
        <v>462</v>
      </c>
      <c r="C22" s="93" t="s">
        <v>463</v>
      </c>
      <c r="D22" s="66">
        <v>5</v>
      </c>
      <c r="E22" s="275"/>
      <c r="F22" s="463" t="s">
        <v>467</v>
      </c>
      <c r="G22" s="93" t="s">
        <v>468</v>
      </c>
      <c r="H22" s="93">
        <v>20</v>
      </c>
      <c r="I22" s="275"/>
      <c r="J22" s="466" t="s">
        <v>188</v>
      </c>
      <c r="K22" s="37" t="s">
        <v>189</v>
      </c>
      <c r="L22" s="66" t="s">
        <v>190</v>
      </c>
      <c r="M22" s="275"/>
      <c r="N22" s="372" t="s">
        <v>121</v>
      </c>
      <c r="O22" s="6" t="s">
        <v>34</v>
      </c>
      <c r="P22" s="6">
        <v>20</v>
      </c>
      <c r="Q22" s="275"/>
      <c r="R22" s="372"/>
      <c r="S22" s="6"/>
      <c r="T22" s="6"/>
      <c r="U22" s="275"/>
      <c r="W22" s="96"/>
    </row>
    <row r="23" spans="1:47" s="88" customFormat="1" ht="18.95" customHeight="1" x14ac:dyDescent="0.25">
      <c r="A23" s="386"/>
      <c r="B23" s="373"/>
      <c r="C23" s="93" t="s">
        <v>464</v>
      </c>
      <c r="D23" s="66">
        <v>20</v>
      </c>
      <c r="E23" s="275"/>
      <c r="F23" s="464"/>
      <c r="G23" s="33" t="s">
        <v>185</v>
      </c>
      <c r="H23" s="93">
        <v>10</v>
      </c>
      <c r="I23" s="275"/>
      <c r="J23" s="434"/>
      <c r="K23" s="33" t="s">
        <v>100</v>
      </c>
      <c r="L23" s="66">
        <v>30</v>
      </c>
      <c r="M23" s="275"/>
      <c r="N23" s="373"/>
      <c r="O23" s="6" t="s">
        <v>122</v>
      </c>
      <c r="P23" s="6">
        <v>15</v>
      </c>
      <c r="Q23" s="275"/>
      <c r="R23" s="373"/>
      <c r="S23" s="6"/>
      <c r="T23" s="6"/>
      <c r="U23" s="275"/>
      <c r="W23" s="96"/>
    </row>
    <row r="24" spans="1:47" s="88" customFormat="1" ht="18.95" customHeight="1" x14ac:dyDescent="0.25">
      <c r="A24" s="386"/>
      <c r="B24" s="373"/>
      <c r="C24" s="93"/>
      <c r="D24" s="66"/>
      <c r="E24" s="275"/>
      <c r="F24" s="464"/>
      <c r="G24" s="164"/>
      <c r="H24" s="318"/>
      <c r="I24" s="275"/>
      <c r="J24" s="434"/>
      <c r="K24" s="6"/>
      <c r="L24" s="66"/>
      <c r="M24" s="275"/>
      <c r="N24" s="373"/>
      <c r="O24" s="165" t="s">
        <v>469</v>
      </c>
      <c r="P24" s="6">
        <v>5</v>
      </c>
      <c r="Q24" s="275"/>
      <c r="R24" s="373"/>
      <c r="S24" s="6"/>
      <c r="T24" s="6"/>
      <c r="U24" s="275"/>
      <c r="W24" s="180"/>
    </row>
    <row r="25" spans="1:47" s="88" customFormat="1" ht="18.95" customHeight="1" x14ac:dyDescent="0.25">
      <c r="A25" s="386"/>
      <c r="B25" s="373"/>
      <c r="C25" s="318"/>
      <c r="D25" s="66"/>
      <c r="E25" s="275"/>
      <c r="F25" s="464"/>
      <c r="G25" s="164"/>
      <c r="H25" s="318"/>
      <c r="I25" s="275"/>
      <c r="J25" s="434"/>
      <c r="K25" s="6"/>
      <c r="L25" s="66"/>
      <c r="M25" s="275"/>
      <c r="N25" s="373"/>
      <c r="O25" s="276"/>
      <c r="P25" s="66"/>
      <c r="Q25" s="275"/>
      <c r="R25" s="373"/>
      <c r="S25" s="276"/>
      <c r="T25" s="66"/>
      <c r="U25" s="275"/>
      <c r="W25" s="309"/>
    </row>
    <row r="26" spans="1:47" s="88" customFormat="1" ht="18.95" customHeight="1" x14ac:dyDescent="0.25">
      <c r="A26" s="386"/>
      <c r="B26" s="374"/>
      <c r="D26" s="66"/>
      <c r="E26" s="275"/>
      <c r="F26" s="465"/>
      <c r="G26" s="164"/>
      <c r="H26" s="318"/>
      <c r="I26" s="275"/>
      <c r="J26" s="467"/>
      <c r="K26" s="6"/>
      <c r="L26" s="66"/>
      <c r="M26" s="275"/>
      <c r="N26" s="374"/>
      <c r="O26" s="276"/>
      <c r="P26" s="6"/>
      <c r="Q26" s="275"/>
      <c r="R26" s="374"/>
      <c r="S26" s="276"/>
      <c r="T26" s="6"/>
      <c r="U26" s="275"/>
      <c r="W26" s="309"/>
    </row>
    <row r="27" spans="1:47" s="108" customFormat="1" ht="18.95" customHeight="1" x14ac:dyDescent="0.25">
      <c r="A27" s="278" t="s">
        <v>139</v>
      </c>
      <c r="B27" s="292" t="s">
        <v>104</v>
      </c>
      <c r="C27" s="292"/>
      <c r="D27" s="134"/>
      <c r="E27" s="43"/>
      <c r="F27" s="135" t="s">
        <v>104</v>
      </c>
      <c r="G27" s="292"/>
      <c r="H27" s="134"/>
      <c r="I27" s="43"/>
      <c r="J27" s="292" t="s">
        <v>131</v>
      </c>
      <c r="K27" s="132"/>
      <c r="L27" s="133"/>
      <c r="M27" s="37"/>
      <c r="N27" s="278" t="s">
        <v>139</v>
      </c>
      <c r="O27" s="278"/>
      <c r="P27" s="134"/>
      <c r="Q27" s="43"/>
      <c r="R27" s="278"/>
      <c r="S27" s="278"/>
      <c r="T27" s="134"/>
      <c r="U27" s="43"/>
      <c r="V27" s="286"/>
      <c r="W27" s="286"/>
      <c r="AB27" s="137"/>
      <c r="AC27" s="286"/>
      <c r="AD27" s="286"/>
      <c r="AE27" s="286"/>
    </row>
    <row r="28" spans="1:47" s="88" customFormat="1" ht="18.95" customHeight="1" thickBot="1" x14ac:dyDescent="0.3">
      <c r="A28" s="95" t="s">
        <v>140</v>
      </c>
      <c r="B28" s="138" t="s">
        <v>0</v>
      </c>
      <c r="C28" s="139"/>
      <c r="D28" s="140"/>
      <c r="E28" s="141"/>
      <c r="F28" s="295" t="s">
        <v>0</v>
      </c>
      <c r="G28" s="139"/>
      <c r="H28" s="140"/>
      <c r="I28" s="59"/>
      <c r="J28" s="138" t="s">
        <v>0</v>
      </c>
      <c r="K28" s="139" t="str">
        <f>月菜單!H15</f>
        <v>牛奶</v>
      </c>
      <c r="L28" s="140" t="s">
        <v>415</v>
      </c>
      <c r="M28" s="59"/>
      <c r="N28" s="138" t="s">
        <v>0</v>
      </c>
      <c r="O28" s="139"/>
      <c r="P28" s="140"/>
      <c r="Q28" s="43"/>
      <c r="R28" s="138"/>
      <c r="S28" s="139"/>
      <c r="T28" s="140"/>
      <c r="U28" s="43"/>
      <c r="W28" s="96"/>
      <c r="AB28" s="286"/>
    </row>
    <row r="29" spans="1:47" s="88" customFormat="1" ht="18.95" customHeight="1" x14ac:dyDescent="0.25">
      <c r="A29" s="392" t="s">
        <v>141</v>
      </c>
      <c r="B29" s="364" t="s">
        <v>142</v>
      </c>
      <c r="C29" s="365"/>
      <c r="D29" s="364"/>
      <c r="E29" s="382"/>
      <c r="F29" s="364" t="s">
        <v>142</v>
      </c>
      <c r="G29" s="382"/>
      <c r="H29" s="364"/>
      <c r="I29" s="382"/>
      <c r="J29" s="364" t="s">
        <v>142</v>
      </c>
      <c r="K29" s="365"/>
      <c r="L29" s="364"/>
      <c r="M29" s="365"/>
      <c r="N29" s="364" t="s">
        <v>142</v>
      </c>
      <c r="O29" s="382"/>
      <c r="P29" s="364"/>
      <c r="Q29" s="382"/>
      <c r="R29" s="364"/>
      <c r="S29" s="382"/>
      <c r="T29" s="364"/>
      <c r="U29" s="382"/>
      <c r="AB29" s="286"/>
    </row>
    <row r="30" spans="1:47" s="88" customFormat="1" ht="18.95" customHeight="1" x14ac:dyDescent="0.25">
      <c r="A30" s="393"/>
      <c r="B30" s="368" t="s">
        <v>143</v>
      </c>
      <c r="C30" s="369"/>
      <c r="D30" s="33">
        <v>6</v>
      </c>
      <c r="E30" s="43"/>
      <c r="F30" s="383" t="s">
        <v>143</v>
      </c>
      <c r="G30" s="384"/>
      <c r="H30" s="143">
        <v>6</v>
      </c>
      <c r="I30" s="144"/>
      <c r="J30" s="383" t="s">
        <v>143</v>
      </c>
      <c r="K30" s="384"/>
      <c r="L30" s="33">
        <v>6</v>
      </c>
      <c r="M30" s="43"/>
      <c r="N30" s="368" t="s">
        <v>143</v>
      </c>
      <c r="O30" s="369"/>
      <c r="P30" s="33">
        <v>6</v>
      </c>
      <c r="Q30" s="43"/>
      <c r="R30" s="368"/>
      <c r="S30" s="369"/>
      <c r="T30" s="33"/>
      <c r="U30" s="43"/>
      <c r="AB30" s="286"/>
    </row>
    <row r="31" spans="1:47" s="88" customFormat="1" ht="18.95" customHeight="1" x14ac:dyDescent="0.25">
      <c r="A31" s="393"/>
      <c r="B31" s="368" t="s">
        <v>134</v>
      </c>
      <c r="C31" s="369"/>
      <c r="D31" s="145">
        <v>2.8</v>
      </c>
      <c r="E31" s="43"/>
      <c r="F31" s="383" t="s">
        <v>134</v>
      </c>
      <c r="G31" s="384"/>
      <c r="H31" s="9">
        <v>2.6</v>
      </c>
      <c r="I31" s="144"/>
      <c r="J31" s="383" t="s">
        <v>134</v>
      </c>
      <c r="K31" s="384"/>
      <c r="L31" s="145">
        <v>2.8</v>
      </c>
      <c r="M31" s="43"/>
      <c r="N31" s="368" t="s">
        <v>134</v>
      </c>
      <c r="O31" s="369"/>
      <c r="P31" s="145">
        <v>2.7</v>
      </c>
      <c r="Q31" s="43"/>
      <c r="R31" s="368"/>
      <c r="S31" s="369"/>
      <c r="T31" s="145"/>
      <c r="U31" s="43"/>
      <c r="AB31" s="286"/>
    </row>
    <row r="32" spans="1:47" s="88" customFormat="1" ht="18.95" customHeight="1" x14ac:dyDescent="0.25">
      <c r="A32" s="393"/>
      <c r="B32" s="368" t="s">
        <v>388</v>
      </c>
      <c r="C32" s="369"/>
      <c r="D32" s="145">
        <v>1.5</v>
      </c>
      <c r="E32" s="43"/>
      <c r="F32" s="383" t="s">
        <v>388</v>
      </c>
      <c r="G32" s="384"/>
      <c r="H32" s="9">
        <v>1.6</v>
      </c>
      <c r="I32" s="144"/>
      <c r="J32" s="383" t="s">
        <v>388</v>
      </c>
      <c r="K32" s="384"/>
      <c r="L32" s="145">
        <v>1.5</v>
      </c>
      <c r="M32" s="43"/>
      <c r="N32" s="368" t="s">
        <v>388</v>
      </c>
      <c r="O32" s="369"/>
      <c r="P32" s="145">
        <v>1.5</v>
      </c>
      <c r="Q32" s="43"/>
      <c r="R32" s="368"/>
      <c r="S32" s="369"/>
      <c r="T32" s="145"/>
      <c r="U32" s="43"/>
      <c r="AB32" s="286"/>
    </row>
    <row r="33" spans="1:28" s="88" customFormat="1" ht="18.95" customHeight="1" x14ac:dyDescent="0.25">
      <c r="A33" s="393"/>
      <c r="B33" s="368" t="s">
        <v>389</v>
      </c>
      <c r="C33" s="369"/>
      <c r="D33" s="146"/>
      <c r="E33" s="43"/>
      <c r="F33" s="383" t="s">
        <v>458</v>
      </c>
      <c r="G33" s="384"/>
      <c r="H33" s="10"/>
      <c r="I33" s="144"/>
      <c r="J33" s="383" t="s">
        <v>389</v>
      </c>
      <c r="K33" s="384"/>
      <c r="L33" s="146"/>
      <c r="M33" s="43"/>
      <c r="N33" s="368" t="s">
        <v>389</v>
      </c>
      <c r="O33" s="369"/>
      <c r="P33" s="146"/>
      <c r="Q33" s="43"/>
      <c r="R33" s="368"/>
      <c r="S33" s="369"/>
      <c r="T33" s="146"/>
      <c r="U33" s="43"/>
      <c r="AB33" s="286"/>
    </row>
    <row r="34" spans="1:28" s="88" customFormat="1" ht="18.95" customHeight="1" x14ac:dyDescent="0.25">
      <c r="A34" s="393"/>
      <c r="B34" s="428" t="s">
        <v>144</v>
      </c>
      <c r="C34" s="429"/>
      <c r="D34" s="147"/>
      <c r="E34" s="148"/>
      <c r="F34" s="412" t="s">
        <v>144</v>
      </c>
      <c r="G34" s="413"/>
      <c r="H34" s="10">
        <v>1</v>
      </c>
      <c r="I34" s="149"/>
      <c r="J34" s="412" t="s">
        <v>144</v>
      </c>
      <c r="K34" s="413"/>
      <c r="L34" s="147"/>
      <c r="M34" s="148"/>
      <c r="N34" s="428" t="s">
        <v>144</v>
      </c>
      <c r="O34" s="429"/>
      <c r="P34" s="146"/>
      <c r="Q34" s="150"/>
      <c r="R34" s="428"/>
      <c r="S34" s="429"/>
      <c r="T34" s="146"/>
      <c r="U34" s="150"/>
      <c r="AB34" s="286"/>
    </row>
    <row r="35" spans="1:28" s="57" customFormat="1" ht="18.95" customHeight="1" x14ac:dyDescent="0.25">
      <c r="A35" s="393"/>
      <c r="B35" s="368" t="s">
        <v>145</v>
      </c>
      <c r="C35" s="369"/>
      <c r="D35" s="151" t="s">
        <v>136</v>
      </c>
      <c r="E35" s="152"/>
      <c r="F35" s="368" t="s">
        <v>145</v>
      </c>
      <c r="G35" s="369"/>
      <c r="H35" s="153" t="s">
        <v>136</v>
      </c>
      <c r="I35" s="154"/>
      <c r="J35" s="383" t="s">
        <v>145</v>
      </c>
      <c r="K35" s="384"/>
      <c r="L35" s="151" t="s">
        <v>136</v>
      </c>
      <c r="M35" s="152"/>
      <c r="N35" s="445" t="s">
        <v>145</v>
      </c>
      <c r="O35" s="446"/>
      <c r="P35" s="151">
        <v>2.5</v>
      </c>
      <c r="Q35" s="155"/>
      <c r="R35" s="445"/>
      <c r="S35" s="446"/>
      <c r="T35" s="151"/>
      <c r="U35" s="155"/>
      <c r="AB35" s="126"/>
    </row>
    <row r="36" spans="1:28" s="57" customFormat="1" ht="18.95" customHeight="1" thickBot="1" x14ac:dyDescent="0.3">
      <c r="A36" s="449"/>
      <c r="B36" s="450" t="s">
        <v>146</v>
      </c>
      <c r="C36" s="451"/>
      <c r="D36" s="156">
        <f>D30*70+D31*75+D32*25+D33*60+D35*45</f>
        <v>780</v>
      </c>
      <c r="E36" s="158"/>
      <c r="F36" s="450" t="s">
        <v>146</v>
      </c>
      <c r="G36" s="451"/>
      <c r="H36" s="156">
        <f>H30*70+H31*75+H32*25+H33*60+H35*45+H34*120</f>
        <v>887.5</v>
      </c>
      <c r="I36" s="158"/>
      <c r="J36" s="430" t="s">
        <v>146</v>
      </c>
      <c r="K36" s="431"/>
      <c r="L36" s="156">
        <f>L30*70+L31*75+L32*25+L33*60+L35*45</f>
        <v>780</v>
      </c>
      <c r="M36" s="157"/>
      <c r="N36" s="430" t="s">
        <v>146</v>
      </c>
      <c r="O36" s="431"/>
      <c r="P36" s="156">
        <f>P30*70+P31*75+P32*25+P33*60+P35*45</f>
        <v>772.5</v>
      </c>
      <c r="Q36" s="160"/>
      <c r="R36" s="430"/>
      <c r="S36" s="431"/>
      <c r="T36" s="156"/>
      <c r="U36" s="160"/>
      <c r="Z36" s="126"/>
      <c r="AA36" s="126"/>
      <c r="AB36" s="126"/>
    </row>
    <row r="37" spans="1:28" s="113" customFormat="1" ht="18" customHeight="1" x14ac:dyDescent="0.3">
      <c r="A37" s="399" t="s">
        <v>123</v>
      </c>
      <c r="B37" s="399"/>
      <c r="C37" s="399"/>
      <c r="D37" s="399"/>
      <c r="E37" s="399"/>
      <c r="F37" s="399"/>
      <c r="G37" s="399"/>
      <c r="H37" s="399"/>
      <c r="I37" s="111"/>
      <c r="J37" s="112"/>
      <c r="K37" s="112"/>
      <c r="L37" s="112"/>
      <c r="M37" s="112"/>
      <c r="N37" s="112"/>
      <c r="X37" s="161"/>
      <c r="Y37" s="161"/>
      <c r="Z37" s="161"/>
      <c r="AA37" s="161"/>
      <c r="AB37" s="161"/>
    </row>
    <row r="38" spans="1:28" s="115" customFormat="1" ht="18" customHeight="1" x14ac:dyDescent="0.25">
      <c r="A38" s="389" t="s">
        <v>53</v>
      </c>
      <c r="B38" s="389"/>
      <c r="C38" s="389"/>
      <c r="D38" s="389"/>
      <c r="E38" s="389"/>
      <c r="F38" s="389"/>
      <c r="G38" s="389"/>
      <c r="H38" s="389"/>
      <c r="I38" s="389"/>
      <c r="J38" s="389"/>
      <c r="K38" s="389"/>
      <c r="L38" s="389"/>
      <c r="M38" s="389"/>
      <c r="N38" s="389"/>
      <c r="O38" s="389"/>
      <c r="P38" s="114"/>
      <c r="X38" s="114"/>
      <c r="Y38" s="114"/>
      <c r="Z38" s="114"/>
      <c r="AA38" s="114"/>
      <c r="AB38" s="114"/>
    </row>
    <row r="39" spans="1:28" s="115" customFormat="1" ht="18" customHeight="1" x14ac:dyDescent="0.3">
      <c r="A39" s="116" t="s">
        <v>138</v>
      </c>
      <c r="B39" s="116"/>
      <c r="C39" s="116"/>
      <c r="E39" s="117"/>
      <c r="F39" s="117"/>
      <c r="G39" s="117"/>
      <c r="H39" s="116"/>
      <c r="I39" s="118"/>
      <c r="J39" s="85"/>
      <c r="K39" s="85"/>
      <c r="L39" s="85"/>
      <c r="M39" s="85"/>
      <c r="N39" s="84"/>
      <c r="O39" s="114"/>
      <c r="P39" s="114"/>
    </row>
    <row r="40" spans="1:28" s="22" customFormat="1" ht="21" x14ac:dyDescent="0.25">
      <c r="A40" s="27"/>
      <c r="B40" s="27" t="s">
        <v>44</v>
      </c>
      <c r="C40" s="27"/>
      <c r="G40" s="22" t="s">
        <v>70</v>
      </c>
      <c r="L40" s="22" t="s">
        <v>71</v>
      </c>
      <c r="M40" s="24"/>
      <c r="N40" s="24"/>
      <c r="P40" s="338"/>
      <c r="Q40" s="338"/>
      <c r="R40" s="22" t="s">
        <v>127</v>
      </c>
    </row>
    <row r="41" spans="1:28" ht="19.5" x14ac:dyDescent="0.3">
      <c r="A41" s="116"/>
      <c r="B41" s="116"/>
      <c r="C41" s="116"/>
      <c r="D41" s="115"/>
      <c r="E41" s="117"/>
      <c r="F41" s="117"/>
      <c r="G41" s="117"/>
      <c r="H41" s="116"/>
      <c r="I41" s="118"/>
      <c r="J41" s="85"/>
      <c r="K41" s="85"/>
      <c r="L41" s="85"/>
      <c r="M41" s="85"/>
      <c r="N41" s="84"/>
      <c r="O41" s="114"/>
    </row>
    <row r="46" spans="1:28" ht="21" x14ac:dyDescent="0.25">
      <c r="B46" s="27"/>
    </row>
    <row r="47" spans="1:28" ht="21" x14ac:dyDescent="0.25">
      <c r="B47" s="17"/>
    </row>
    <row r="48" spans="1:28" ht="21" x14ac:dyDescent="0.25">
      <c r="B48" s="17"/>
    </row>
    <row r="49" spans="2:2" x14ac:dyDescent="0.25">
      <c r="B49" s="280"/>
    </row>
  </sheetData>
  <mergeCells count="94">
    <mergeCell ref="N17:N21"/>
    <mergeCell ref="F5:F11"/>
    <mergeCell ref="J5:J6"/>
    <mergeCell ref="J7:J11"/>
    <mergeCell ref="A37:H37"/>
    <mergeCell ref="A38:O38"/>
    <mergeCell ref="T29:U29"/>
    <mergeCell ref="F35:G35"/>
    <mergeCell ref="J35:K35"/>
    <mergeCell ref="N35:O35"/>
    <mergeCell ref="R35:S35"/>
    <mergeCell ref="A29:A36"/>
    <mergeCell ref="H29:I29"/>
    <mergeCell ref="L29:M29"/>
    <mergeCell ref="P29:Q29"/>
    <mergeCell ref="R22:R26"/>
    <mergeCell ref="F22:F26"/>
    <mergeCell ref="N36:O36"/>
    <mergeCell ref="J33:K33"/>
    <mergeCell ref="N33:O33"/>
    <mergeCell ref="R36:S36"/>
    <mergeCell ref="N22:N26"/>
    <mergeCell ref="J22:J26"/>
    <mergeCell ref="A1:U1"/>
    <mergeCell ref="F17:F21"/>
    <mergeCell ref="N2:P2"/>
    <mergeCell ref="R2:T2"/>
    <mergeCell ref="N12:N16"/>
    <mergeCell ref="B5:B6"/>
    <mergeCell ref="A5:A6"/>
    <mergeCell ref="A7:A11"/>
    <mergeCell ref="N5:N6"/>
    <mergeCell ref="J17:J21"/>
    <mergeCell ref="G18:G21"/>
    <mergeCell ref="K18:K21"/>
    <mergeCell ref="R12:R16"/>
    <mergeCell ref="R17:R21"/>
    <mergeCell ref="N7:N11"/>
    <mergeCell ref="R7:R11"/>
    <mergeCell ref="F36:G36"/>
    <mergeCell ref="J36:K36"/>
    <mergeCell ref="A12:A16"/>
    <mergeCell ref="J12:J16"/>
    <mergeCell ref="F32:G32"/>
    <mergeCell ref="F34:G34"/>
    <mergeCell ref="F33:G33"/>
    <mergeCell ref="J32:K32"/>
    <mergeCell ref="F29:G29"/>
    <mergeCell ref="F30:G30"/>
    <mergeCell ref="F31:G31"/>
    <mergeCell ref="J29:K29"/>
    <mergeCell ref="J30:K30"/>
    <mergeCell ref="J31:K31"/>
    <mergeCell ref="F12:F16"/>
    <mergeCell ref="A17:A21"/>
    <mergeCell ref="S18:S21"/>
    <mergeCell ref="R33:S33"/>
    <mergeCell ref="N34:O34"/>
    <mergeCell ref="R34:S34"/>
    <mergeCell ref="A22:A26"/>
    <mergeCell ref="R32:S32"/>
    <mergeCell ref="N32:O32"/>
    <mergeCell ref="J34:K34"/>
    <mergeCell ref="N30:O30"/>
    <mergeCell ref="N29:O29"/>
    <mergeCell ref="N31:O31"/>
    <mergeCell ref="R29:S29"/>
    <mergeCell ref="R30:S30"/>
    <mergeCell ref="R31:S31"/>
    <mergeCell ref="O18:O21"/>
    <mergeCell ref="N3:O3"/>
    <mergeCell ref="P3:Q3"/>
    <mergeCell ref="R3:S3"/>
    <mergeCell ref="T3:U3"/>
    <mergeCell ref="B3:C3"/>
    <mergeCell ref="D3:E3"/>
    <mergeCell ref="F3:G3"/>
    <mergeCell ref="H3:I3"/>
    <mergeCell ref="J3:K3"/>
    <mergeCell ref="B7:B11"/>
    <mergeCell ref="B12:B16"/>
    <mergeCell ref="B17:B21"/>
    <mergeCell ref="C18:C21"/>
    <mergeCell ref="L3:M3"/>
    <mergeCell ref="B22:B26"/>
    <mergeCell ref="B29:C29"/>
    <mergeCell ref="D29:E29"/>
    <mergeCell ref="B30:C30"/>
    <mergeCell ref="B31:C31"/>
    <mergeCell ref="B32:C32"/>
    <mergeCell ref="B33:C33"/>
    <mergeCell ref="B34:C34"/>
    <mergeCell ref="B35:C35"/>
    <mergeCell ref="B36:C36"/>
  </mergeCells>
  <phoneticPr fontId="1" type="noConversion"/>
  <printOptions horizontalCentered="1" verticalCentered="1"/>
  <pageMargins left="0" right="0" top="0" bottom="0" header="0.11811023622047245" footer="0.11811023622047245"/>
  <pageSetup paperSize="9" scale="7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6.5" x14ac:dyDescent="0.25"/>
  <sheetData/>
  <phoneticPr fontId="1" type="noConversion"/>
  <pageMargins left="0.75" right="0.75" top="1" bottom="1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6.5" x14ac:dyDescent="0.25"/>
  <sheetData/>
  <phoneticPr fontId="1" type="noConversion"/>
  <pageMargins left="0.75" right="0.75" top="1" bottom="1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6.5" x14ac:dyDescent="0.25"/>
  <sheetData/>
  <phoneticPr fontId="1" type="noConversion"/>
  <pageMargins left="0.75" right="0.75" top="1" bottom="1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49"/>
  <sheetViews>
    <sheetView topLeftCell="A13" zoomScale="85" zoomScaleNormal="85" workbookViewId="0">
      <selection activeCell="P49" sqref="P49"/>
    </sheetView>
  </sheetViews>
  <sheetFormatPr defaultColWidth="8.875" defaultRowHeight="16.5" x14ac:dyDescent="0.25"/>
  <cols>
    <col min="1" max="2" width="7.625" style="8" customWidth="1"/>
    <col min="3" max="3" width="9.625" style="8" customWidth="1"/>
    <col min="4" max="4" width="6.625" style="8" customWidth="1"/>
    <col min="5" max="5" width="5.625" style="8" customWidth="1"/>
    <col min="6" max="6" width="7.625" style="8" customWidth="1"/>
    <col min="7" max="7" width="9.625" style="8" customWidth="1"/>
    <col min="8" max="8" width="6.625" style="8" customWidth="1"/>
    <col min="9" max="9" width="5.625" style="8" customWidth="1"/>
    <col min="10" max="10" width="7.625" style="8" customWidth="1"/>
    <col min="11" max="11" width="9.625" style="8" customWidth="1"/>
    <col min="12" max="12" width="6.625" style="8" customWidth="1"/>
    <col min="13" max="13" width="5.625" style="8" customWidth="1"/>
    <col min="14" max="14" width="7.625" style="8" customWidth="1"/>
    <col min="15" max="15" width="9.625" style="8" customWidth="1"/>
    <col min="16" max="16" width="6.625" style="8" customWidth="1"/>
    <col min="17" max="17" width="5.625" style="8" customWidth="1"/>
    <col min="18" max="18" width="7.625" style="8" customWidth="1"/>
    <col min="19" max="19" width="9.625" style="8" customWidth="1"/>
    <col min="20" max="20" width="6.625" style="8" customWidth="1"/>
    <col min="21" max="21" width="5.625" style="8" customWidth="1"/>
    <col min="22" max="22" width="7.625" style="8" customWidth="1"/>
    <col min="23" max="23" width="9.625" style="8" customWidth="1"/>
    <col min="24" max="24" width="6.625" style="8" customWidth="1"/>
    <col min="25" max="25" width="5.625" style="8" customWidth="1"/>
    <col min="26" max="16384" width="8.875" style="8"/>
  </cols>
  <sheetData>
    <row r="1" spans="1:47" s="129" customFormat="1" ht="28.5" customHeight="1" x14ac:dyDescent="0.25">
      <c r="A1" s="404" t="s">
        <v>428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127"/>
      <c r="W1" s="127"/>
      <c r="X1" s="127"/>
      <c r="Y1" s="127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</row>
    <row r="2" spans="1:47" s="129" customFormat="1" ht="21" customHeight="1" thickBot="1" x14ac:dyDescent="0.3">
      <c r="A2" s="122" t="s">
        <v>12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493" t="s">
        <v>13</v>
      </c>
      <c r="O2" s="409"/>
      <c r="P2" s="409"/>
      <c r="Q2" s="8"/>
      <c r="R2" s="493" t="s">
        <v>30</v>
      </c>
      <c r="S2" s="493"/>
      <c r="T2" s="493"/>
      <c r="U2" s="8"/>
      <c r="V2" s="56"/>
      <c r="W2" s="183"/>
      <c r="X2" s="184"/>
      <c r="Y2" s="184"/>
      <c r="Z2" s="128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</row>
    <row r="3" spans="1:47" s="103" customFormat="1" ht="20.100000000000001" customHeight="1" thickBot="1" x14ac:dyDescent="0.3">
      <c r="A3" s="102" t="s">
        <v>3</v>
      </c>
      <c r="B3" s="474" t="s">
        <v>210</v>
      </c>
      <c r="C3" s="475"/>
      <c r="D3" s="494" t="s">
        <v>115</v>
      </c>
      <c r="E3" s="495"/>
      <c r="F3" s="474" t="s">
        <v>211</v>
      </c>
      <c r="G3" s="475"/>
      <c r="H3" s="494" t="s">
        <v>14</v>
      </c>
      <c r="I3" s="495"/>
      <c r="J3" s="474" t="s">
        <v>212</v>
      </c>
      <c r="K3" s="475"/>
      <c r="L3" s="496" t="s">
        <v>116</v>
      </c>
      <c r="M3" s="497"/>
      <c r="N3" s="474" t="s">
        <v>213</v>
      </c>
      <c r="O3" s="475"/>
      <c r="P3" s="494" t="s">
        <v>15</v>
      </c>
      <c r="Q3" s="495"/>
      <c r="R3" s="474" t="s">
        <v>214</v>
      </c>
      <c r="S3" s="475"/>
      <c r="T3" s="476" t="s">
        <v>16</v>
      </c>
      <c r="U3" s="477"/>
      <c r="V3" s="474" t="s">
        <v>316</v>
      </c>
      <c r="W3" s="475"/>
      <c r="X3" s="476" t="s">
        <v>320</v>
      </c>
      <c r="Y3" s="477"/>
      <c r="Z3" s="128"/>
      <c r="AA3" s="104"/>
    </row>
    <row r="4" spans="1:47" s="88" customFormat="1" x14ac:dyDescent="0.25">
      <c r="A4" s="89" t="s">
        <v>4</v>
      </c>
      <c r="B4" s="4" t="s">
        <v>81</v>
      </c>
      <c r="C4" s="2" t="s">
        <v>106</v>
      </c>
      <c r="D4" s="2" t="s">
        <v>22</v>
      </c>
      <c r="E4" s="3" t="s">
        <v>2</v>
      </c>
      <c r="F4" s="4" t="s">
        <v>81</v>
      </c>
      <c r="G4" s="2" t="s">
        <v>106</v>
      </c>
      <c r="H4" s="2" t="s">
        <v>22</v>
      </c>
      <c r="I4" s="3" t="s">
        <v>1</v>
      </c>
      <c r="J4" s="4" t="s">
        <v>81</v>
      </c>
      <c r="K4" s="2" t="s">
        <v>106</v>
      </c>
      <c r="L4" s="2" t="s">
        <v>117</v>
      </c>
      <c r="M4" s="3" t="s">
        <v>2</v>
      </c>
      <c r="N4" s="11" t="s">
        <v>81</v>
      </c>
      <c r="O4" s="12" t="s">
        <v>106</v>
      </c>
      <c r="P4" s="105" t="s">
        <v>22</v>
      </c>
      <c r="Q4" s="15" t="s">
        <v>1</v>
      </c>
      <c r="R4" s="4" t="s">
        <v>81</v>
      </c>
      <c r="S4" s="2" t="s">
        <v>106</v>
      </c>
      <c r="T4" s="90" t="s">
        <v>22</v>
      </c>
      <c r="U4" s="3" t="s">
        <v>1</v>
      </c>
      <c r="V4" s="4" t="s">
        <v>81</v>
      </c>
      <c r="W4" s="2" t="s">
        <v>106</v>
      </c>
      <c r="X4" s="90" t="s">
        <v>22</v>
      </c>
      <c r="Y4" s="3" t="s">
        <v>1</v>
      </c>
      <c r="Z4" s="128"/>
      <c r="AA4" s="96"/>
    </row>
    <row r="5" spans="1:47" s="88" customFormat="1" ht="23.25" customHeight="1" x14ac:dyDescent="0.25">
      <c r="A5" s="405" t="s">
        <v>82</v>
      </c>
      <c r="B5" s="366" t="s">
        <v>453</v>
      </c>
      <c r="C5" s="66" t="s">
        <v>84</v>
      </c>
      <c r="D5" s="66">
        <v>100</v>
      </c>
      <c r="E5" s="59"/>
      <c r="F5" s="418" t="s">
        <v>307</v>
      </c>
      <c r="G5" s="99" t="s">
        <v>33</v>
      </c>
      <c r="H5" s="99">
        <v>180</v>
      </c>
      <c r="I5" s="189"/>
      <c r="J5" s="378" t="s">
        <v>83</v>
      </c>
      <c r="K5" s="66" t="s">
        <v>85</v>
      </c>
      <c r="L5" s="66">
        <v>120</v>
      </c>
      <c r="M5" s="5"/>
      <c r="N5" s="366" t="s">
        <v>46</v>
      </c>
      <c r="O5" s="66" t="s">
        <v>84</v>
      </c>
      <c r="P5" s="66">
        <v>100</v>
      </c>
      <c r="Q5" s="5"/>
      <c r="R5" s="378" t="s">
        <v>447</v>
      </c>
      <c r="S5" s="66" t="s">
        <v>85</v>
      </c>
      <c r="T5" s="66">
        <v>100</v>
      </c>
      <c r="U5" s="43"/>
      <c r="V5" s="410" t="s">
        <v>449</v>
      </c>
      <c r="W5" s="66" t="s">
        <v>85</v>
      </c>
      <c r="X5" s="66">
        <v>100</v>
      </c>
      <c r="Y5" s="43"/>
      <c r="Z5" s="128"/>
      <c r="AA5" s="96"/>
    </row>
    <row r="6" spans="1:47" s="88" customFormat="1" ht="21.6" customHeight="1" x14ac:dyDescent="0.25">
      <c r="A6" s="406"/>
      <c r="B6" s="367"/>
      <c r="C6" s="66" t="s">
        <v>457</v>
      </c>
      <c r="D6" s="66">
        <v>20</v>
      </c>
      <c r="E6" s="59"/>
      <c r="F6" s="419"/>
      <c r="G6" s="175" t="s">
        <v>215</v>
      </c>
      <c r="H6" s="176">
        <v>20</v>
      </c>
      <c r="I6" s="189"/>
      <c r="J6" s="379"/>
      <c r="K6" s="91"/>
      <c r="L6" s="91"/>
      <c r="M6" s="5"/>
      <c r="N6" s="367"/>
      <c r="O6" s="6" t="s">
        <v>41</v>
      </c>
      <c r="P6" s="66">
        <v>20</v>
      </c>
      <c r="Q6" s="5"/>
      <c r="R6" s="379"/>
      <c r="S6" s="66" t="s">
        <v>448</v>
      </c>
      <c r="T6" s="66">
        <v>20</v>
      </c>
      <c r="U6" s="43"/>
      <c r="V6" s="411"/>
      <c r="W6" s="66" t="s">
        <v>450</v>
      </c>
      <c r="X6" s="66">
        <v>20</v>
      </c>
      <c r="Y6" s="43"/>
      <c r="Z6" s="128"/>
      <c r="AA6" s="96"/>
    </row>
    <row r="7" spans="1:47" s="88" customFormat="1" ht="17.100000000000001" customHeight="1" x14ac:dyDescent="0.25">
      <c r="A7" s="405" t="s">
        <v>86</v>
      </c>
      <c r="B7" s="490" t="s">
        <v>343</v>
      </c>
      <c r="C7" s="66" t="s">
        <v>43</v>
      </c>
      <c r="D7" s="66">
        <v>15</v>
      </c>
      <c r="E7" s="59"/>
      <c r="F7" s="419"/>
      <c r="G7" s="175" t="s">
        <v>217</v>
      </c>
      <c r="H7" s="176">
        <v>5</v>
      </c>
      <c r="I7" s="189"/>
      <c r="J7" s="418" t="s">
        <v>340</v>
      </c>
      <c r="K7" s="7" t="s">
        <v>341</v>
      </c>
      <c r="L7" s="6">
        <v>30</v>
      </c>
      <c r="M7" s="43"/>
      <c r="N7" s="486" t="s">
        <v>87</v>
      </c>
      <c r="O7" s="33" t="s">
        <v>218</v>
      </c>
      <c r="P7" s="33">
        <v>120</v>
      </c>
      <c r="Q7" s="43"/>
      <c r="R7" s="462" t="s">
        <v>362</v>
      </c>
      <c r="S7" s="6" t="s">
        <v>219</v>
      </c>
      <c r="T7" s="6">
        <v>80</v>
      </c>
      <c r="U7" s="43"/>
      <c r="V7" s="506" t="s">
        <v>345</v>
      </c>
      <c r="W7" s="6" t="s">
        <v>346</v>
      </c>
      <c r="X7" s="2">
        <v>75</v>
      </c>
      <c r="Y7" s="43"/>
      <c r="Z7" s="13"/>
      <c r="AA7" s="96"/>
    </row>
    <row r="8" spans="1:47" s="88" customFormat="1" ht="17.100000000000001" customHeight="1" x14ac:dyDescent="0.25">
      <c r="A8" s="407"/>
      <c r="B8" s="490"/>
      <c r="C8" s="66" t="s">
        <v>155</v>
      </c>
      <c r="D8" s="66">
        <v>5</v>
      </c>
      <c r="E8" s="59"/>
      <c r="F8" s="419"/>
      <c r="G8" s="175" t="s">
        <v>220</v>
      </c>
      <c r="H8" s="176">
        <v>15</v>
      </c>
      <c r="I8" s="189"/>
      <c r="J8" s="419"/>
      <c r="K8" s="190" t="s">
        <v>309</v>
      </c>
      <c r="L8" s="6">
        <v>20</v>
      </c>
      <c r="M8" s="43"/>
      <c r="N8" s="487"/>
      <c r="O8" s="33" t="s">
        <v>221</v>
      </c>
      <c r="P8" s="6" t="s">
        <v>29</v>
      </c>
      <c r="Q8" s="43"/>
      <c r="R8" s="462"/>
      <c r="S8" s="162" t="s">
        <v>51</v>
      </c>
      <c r="T8" s="6">
        <v>1</v>
      </c>
      <c r="U8" s="43"/>
      <c r="V8" s="506"/>
      <c r="W8" s="162" t="s">
        <v>26</v>
      </c>
      <c r="X8" s="66">
        <v>2</v>
      </c>
      <c r="Y8" s="43"/>
      <c r="Z8" s="128"/>
      <c r="AA8" s="119"/>
    </row>
    <row r="9" spans="1:47" s="88" customFormat="1" ht="17.100000000000001" customHeight="1" x14ac:dyDescent="0.25">
      <c r="A9" s="407"/>
      <c r="B9" s="490"/>
      <c r="C9" s="66" t="s">
        <v>258</v>
      </c>
      <c r="D9" s="66">
        <v>100</v>
      </c>
      <c r="E9" s="59"/>
      <c r="F9" s="419"/>
      <c r="G9" s="297" t="s">
        <v>222</v>
      </c>
      <c r="H9" s="176">
        <v>15</v>
      </c>
      <c r="I9" s="189"/>
      <c r="J9" s="419"/>
      <c r="K9" s="7" t="s">
        <v>342</v>
      </c>
      <c r="L9" s="66">
        <v>40</v>
      </c>
      <c r="M9" s="43"/>
      <c r="N9" s="487"/>
      <c r="O9" s="33"/>
      <c r="P9" s="6"/>
      <c r="Q9" s="43"/>
      <c r="R9" s="462"/>
      <c r="S9" s="66" t="s">
        <v>223</v>
      </c>
      <c r="T9" s="6">
        <v>20</v>
      </c>
      <c r="U9" s="43"/>
      <c r="V9" s="506"/>
      <c r="W9" s="66" t="s">
        <v>347</v>
      </c>
      <c r="X9" s="66">
        <v>25</v>
      </c>
      <c r="Y9" s="43"/>
      <c r="Z9" s="128"/>
    </row>
    <row r="10" spans="1:47" s="88" customFormat="1" ht="17.100000000000001" customHeight="1" x14ac:dyDescent="0.25">
      <c r="A10" s="407"/>
      <c r="B10" s="490"/>
      <c r="C10" s="163" t="s">
        <v>344</v>
      </c>
      <c r="D10" s="298">
        <v>5</v>
      </c>
      <c r="E10" s="59"/>
      <c r="F10" s="419"/>
      <c r="G10" s="299" t="s">
        <v>114</v>
      </c>
      <c r="H10" s="107">
        <v>15</v>
      </c>
      <c r="I10" s="189"/>
      <c r="J10" s="419"/>
      <c r="K10" s="318"/>
      <c r="L10" s="318"/>
      <c r="M10" s="43"/>
      <c r="N10" s="487"/>
      <c r="O10" s="33"/>
      <c r="P10" s="33"/>
      <c r="Q10" s="43"/>
      <c r="R10" s="462"/>
      <c r="S10" s="66" t="s">
        <v>102</v>
      </c>
      <c r="T10" s="6">
        <v>15</v>
      </c>
      <c r="U10" s="43"/>
      <c r="V10" s="506"/>
      <c r="W10" s="6"/>
      <c r="X10" s="66"/>
      <c r="Y10" s="43"/>
      <c r="Z10" s="96"/>
    </row>
    <row r="11" spans="1:47" s="88" customFormat="1" ht="17.100000000000001" customHeight="1" x14ac:dyDescent="0.25">
      <c r="A11" s="406"/>
      <c r="B11" s="491"/>
      <c r="C11" s="163"/>
      <c r="D11" s="33"/>
      <c r="E11" s="59"/>
      <c r="F11" s="419"/>
      <c r="G11" s="192" t="s">
        <v>263</v>
      </c>
      <c r="H11" s="99">
        <v>40</v>
      </c>
      <c r="I11" s="189"/>
      <c r="J11" s="420"/>
      <c r="K11" s="94"/>
      <c r="L11" s="66"/>
      <c r="M11" s="43"/>
      <c r="N11" s="488"/>
      <c r="O11" s="33"/>
      <c r="P11" s="33"/>
      <c r="Q11" s="43"/>
      <c r="R11" s="462"/>
      <c r="S11" s="66"/>
      <c r="T11" s="6"/>
      <c r="U11" s="43"/>
      <c r="V11" s="506"/>
      <c r="W11" s="6"/>
      <c r="X11" s="66"/>
      <c r="Y11" s="43"/>
      <c r="Z11" s="96"/>
    </row>
    <row r="12" spans="1:47" s="88" customFormat="1" ht="17.100000000000001" customHeight="1" x14ac:dyDescent="0.25">
      <c r="A12" s="405" t="s">
        <v>110</v>
      </c>
      <c r="B12" s="418" t="s">
        <v>225</v>
      </c>
      <c r="C12" s="37" t="s">
        <v>226</v>
      </c>
      <c r="D12" s="37">
        <v>60</v>
      </c>
      <c r="E12" s="59"/>
      <c r="F12" s="419"/>
      <c r="G12" s="192" t="s">
        <v>28</v>
      </c>
      <c r="H12" s="99">
        <v>5</v>
      </c>
      <c r="I12" s="189"/>
      <c r="J12" s="418" t="s">
        <v>224</v>
      </c>
      <c r="K12" s="163" t="s">
        <v>167</v>
      </c>
      <c r="L12" s="33">
        <v>60</v>
      </c>
      <c r="M12" s="43"/>
      <c r="N12" s="486" t="s">
        <v>227</v>
      </c>
      <c r="O12" s="33" t="s">
        <v>228</v>
      </c>
      <c r="P12" s="33">
        <v>40</v>
      </c>
      <c r="Q12" s="43"/>
      <c r="R12" s="489" t="s">
        <v>229</v>
      </c>
      <c r="S12" s="66" t="s">
        <v>124</v>
      </c>
      <c r="T12" s="66">
        <v>30</v>
      </c>
      <c r="U12" s="43"/>
      <c r="V12" s="489" t="s">
        <v>363</v>
      </c>
      <c r="W12" s="33" t="s">
        <v>28</v>
      </c>
      <c r="X12" s="66">
        <v>35</v>
      </c>
      <c r="Y12" s="43"/>
      <c r="Z12" s="96"/>
    </row>
    <row r="13" spans="1:47" s="88" customFormat="1" ht="17.100000000000001" customHeight="1" x14ac:dyDescent="0.25">
      <c r="A13" s="407"/>
      <c r="B13" s="419"/>
      <c r="C13" s="37" t="s">
        <v>204</v>
      </c>
      <c r="D13" s="37">
        <v>25</v>
      </c>
      <c r="E13" s="59"/>
      <c r="F13" s="419"/>
      <c r="G13" s="192" t="s">
        <v>348</v>
      </c>
      <c r="H13" s="99">
        <v>60</v>
      </c>
      <c r="I13" s="189"/>
      <c r="J13" s="419"/>
      <c r="K13" s="37" t="s">
        <v>230</v>
      </c>
      <c r="L13" s="33">
        <v>10</v>
      </c>
      <c r="M13" s="43"/>
      <c r="N13" s="487"/>
      <c r="O13" s="33" t="s">
        <v>36</v>
      </c>
      <c r="P13" s="33">
        <v>5</v>
      </c>
      <c r="Q13" s="43"/>
      <c r="R13" s="490"/>
      <c r="S13" s="191" t="s">
        <v>196</v>
      </c>
      <c r="T13" s="6">
        <v>30</v>
      </c>
      <c r="U13" s="43"/>
      <c r="V13" s="490"/>
      <c r="W13" s="7" t="s">
        <v>308</v>
      </c>
      <c r="X13" s="6">
        <v>40</v>
      </c>
      <c r="Y13" s="43"/>
      <c r="Z13" s="96"/>
    </row>
    <row r="14" spans="1:47" s="88" customFormat="1" ht="17.100000000000001" customHeight="1" x14ac:dyDescent="0.25">
      <c r="A14" s="407"/>
      <c r="B14" s="419"/>
      <c r="C14" s="37" t="s">
        <v>36</v>
      </c>
      <c r="D14" s="32">
        <v>5</v>
      </c>
      <c r="E14" s="59"/>
      <c r="F14" s="419"/>
      <c r="G14" s="299"/>
      <c r="H14" s="107"/>
      <c r="I14" s="189"/>
      <c r="J14" s="419"/>
      <c r="K14" s="37" t="s">
        <v>231</v>
      </c>
      <c r="L14" s="37">
        <v>20</v>
      </c>
      <c r="M14" s="43"/>
      <c r="N14" s="487"/>
      <c r="O14" s="33" t="s">
        <v>28</v>
      </c>
      <c r="P14" s="33">
        <v>5</v>
      </c>
      <c r="Q14" s="43"/>
      <c r="R14" s="490"/>
      <c r="S14" s="6" t="s">
        <v>126</v>
      </c>
      <c r="T14" s="6">
        <v>25</v>
      </c>
      <c r="U14" s="43"/>
      <c r="V14" s="490"/>
      <c r="W14" s="6"/>
      <c r="X14" s="6"/>
      <c r="Y14" s="43"/>
      <c r="Z14" s="96"/>
    </row>
    <row r="15" spans="1:47" s="88" customFormat="1" ht="17.100000000000001" customHeight="1" x14ac:dyDescent="0.25">
      <c r="A15" s="407"/>
      <c r="B15" s="419"/>
      <c r="C15" s="37" t="s">
        <v>232</v>
      </c>
      <c r="D15" s="131"/>
      <c r="E15" s="59"/>
      <c r="F15" s="418" t="s">
        <v>414</v>
      </c>
      <c r="G15" s="162" t="s">
        <v>413</v>
      </c>
      <c r="H15" s="107">
        <v>80</v>
      </c>
      <c r="I15" s="189"/>
      <c r="J15" s="419"/>
      <c r="K15" s="33" t="s">
        <v>223</v>
      </c>
      <c r="L15" s="37">
        <v>5</v>
      </c>
      <c r="M15" s="43"/>
      <c r="N15" s="487"/>
      <c r="O15" s="33"/>
      <c r="P15" s="33"/>
      <c r="Q15" s="43"/>
      <c r="R15" s="490"/>
      <c r="S15" s="66"/>
      <c r="T15" s="37"/>
      <c r="U15" s="43"/>
      <c r="V15" s="490"/>
      <c r="W15" s="66"/>
      <c r="X15" s="37"/>
      <c r="Y15" s="43"/>
      <c r="Z15" s="96"/>
    </row>
    <row r="16" spans="1:47" s="88" customFormat="1" ht="17.100000000000001" customHeight="1" x14ac:dyDescent="0.25">
      <c r="A16" s="406"/>
      <c r="B16" s="420"/>
      <c r="C16" s="33" t="s">
        <v>269</v>
      </c>
      <c r="D16" s="33">
        <v>5</v>
      </c>
      <c r="E16" s="59"/>
      <c r="F16" s="419"/>
      <c r="G16" s="175"/>
      <c r="H16" s="192"/>
      <c r="I16" s="189"/>
      <c r="J16" s="420"/>
      <c r="K16" s="33"/>
      <c r="L16" s="37"/>
      <c r="M16" s="43"/>
      <c r="N16" s="488"/>
      <c r="O16" s="33"/>
      <c r="P16" s="33"/>
      <c r="Q16" s="43"/>
      <c r="R16" s="491"/>
      <c r="S16" s="99"/>
      <c r="T16" s="66"/>
      <c r="U16" s="43"/>
      <c r="V16" s="491"/>
      <c r="W16" s="99"/>
      <c r="X16" s="66"/>
      <c r="Y16" s="43"/>
      <c r="Z16" s="96"/>
    </row>
    <row r="17" spans="1:47" ht="16.5" customHeight="1" x14ac:dyDescent="0.25">
      <c r="A17" s="492" t="s">
        <v>54</v>
      </c>
      <c r="B17" s="478" t="s">
        <v>120</v>
      </c>
      <c r="C17" s="33" t="s">
        <v>367</v>
      </c>
      <c r="D17" s="37">
        <v>75</v>
      </c>
      <c r="E17" s="59"/>
      <c r="F17" s="419"/>
      <c r="G17" s="33"/>
      <c r="H17" s="37"/>
      <c r="I17" s="189"/>
      <c r="J17" s="372" t="s">
        <v>47</v>
      </c>
      <c r="K17" s="33" t="s">
        <v>234</v>
      </c>
      <c r="L17" s="37">
        <v>75</v>
      </c>
      <c r="M17" s="43"/>
      <c r="N17" s="486" t="s">
        <v>235</v>
      </c>
      <c r="O17" s="33" t="s">
        <v>234</v>
      </c>
      <c r="P17" s="37">
        <v>75</v>
      </c>
      <c r="Q17" s="43"/>
      <c r="R17" s="478" t="s">
        <v>233</v>
      </c>
      <c r="S17" s="33" t="s">
        <v>234</v>
      </c>
      <c r="T17" s="37">
        <v>75</v>
      </c>
      <c r="U17" s="43"/>
      <c r="V17" s="478" t="s">
        <v>233</v>
      </c>
      <c r="W17" s="33" t="s">
        <v>234</v>
      </c>
      <c r="X17" s="37">
        <v>75</v>
      </c>
      <c r="Y17" s="43"/>
      <c r="Z17" s="128"/>
      <c r="AA17" s="128"/>
      <c r="AF17" s="13"/>
      <c r="AG17" s="13"/>
      <c r="AH17" s="128"/>
      <c r="AI17" s="54"/>
      <c r="AJ17" s="13"/>
      <c r="AK17" s="128"/>
      <c r="AL17" s="128"/>
      <c r="AM17" s="52"/>
      <c r="AN17" s="13"/>
      <c r="AO17" s="13"/>
      <c r="AP17" s="128"/>
      <c r="AQ17" s="52"/>
      <c r="AR17" s="13"/>
      <c r="AS17" s="128"/>
      <c r="AT17" s="128"/>
      <c r="AU17" s="128"/>
    </row>
    <row r="18" spans="1:47" ht="16.5" customHeight="1" x14ac:dyDescent="0.25">
      <c r="A18" s="386"/>
      <c r="B18" s="479"/>
      <c r="C18" s="481" t="s">
        <v>175</v>
      </c>
      <c r="D18" s="33"/>
      <c r="E18" s="59"/>
      <c r="F18" s="419"/>
      <c r="G18" s="323"/>
      <c r="H18" s="258"/>
      <c r="I18" s="189"/>
      <c r="J18" s="373"/>
      <c r="K18" s="481" t="s">
        <v>236</v>
      </c>
      <c r="L18" s="33"/>
      <c r="M18" s="43"/>
      <c r="N18" s="487"/>
      <c r="O18" s="481" t="s">
        <v>175</v>
      </c>
      <c r="P18" s="33"/>
      <c r="Q18" s="43"/>
      <c r="R18" s="479"/>
      <c r="S18" s="481" t="s">
        <v>175</v>
      </c>
      <c r="T18" s="33"/>
      <c r="U18" s="43"/>
      <c r="V18" s="479"/>
      <c r="W18" s="481" t="s">
        <v>175</v>
      </c>
      <c r="X18" s="33"/>
      <c r="Y18" s="43"/>
      <c r="Z18" s="128"/>
      <c r="AA18" s="128"/>
      <c r="AF18" s="53"/>
      <c r="AG18" s="13"/>
      <c r="AH18" s="128"/>
      <c r="AI18" s="54"/>
      <c r="AJ18" s="53"/>
      <c r="AK18" s="13"/>
      <c r="AL18" s="128"/>
      <c r="AM18" s="52"/>
      <c r="AN18" s="53"/>
      <c r="AO18" s="13"/>
      <c r="AP18" s="128"/>
      <c r="AQ18" s="52"/>
      <c r="AR18" s="53"/>
      <c r="AS18" s="13"/>
      <c r="AT18" s="128"/>
      <c r="AU18" s="128"/>
    </row>
    <row r="19" spans="1:47" ht="16.5" customHeight="1" x14ac:dyDescent="0.25">
      <c r="A19" s="386"/>
      <c r="B19" s="479"/>
      <c r="C19" s="484"/>
      <c r="D19" s="33"/>
      <c r="E19" s="59"/>
      <c r="F19" s="419"/>
      <c r="G19" s="324"/>
      <c r="H19" s="322"/>
      <c r="I19" s="189"/>
      <c r="J19" s="373"/>
      <c r="K19" s="482"/>
      <c r="L19" s="33"/>
      <c r="M19" s="43"/>
      <c r="N19" s="487"/>
      <c r="O19" s="484"/>
      <c r="P19" s="33"/>
      <c r="Q19" s="43"/>
      <c r="R19" s="479"/>
      <c r="S19" s="484"/>
      <c r="T19" s="33"/>
      <c r="U19" s="43"/>
      <c r="V19" s="479"/>
      <c r="W19" s="484"/>
      <c r="X19" s="33"/>
      <c r="Y19" s="43"/>
      <c r="Z19" s="128"/>
      <c r="AA19" s="128"/>
      <c r="AF19" s="53"/>
      <c r="AG19" s="13"/>
      <c r="AH19" s="128"/>
      <c r="AI19" s="54"/>
      <c r="AJ19" s="53"/>
      <c r="AK19" s="13"/>
      <c r="AL19" s="128"/>
      <c r="AM19" s="52"/>
      <c r="AN19" s="53"/>
      <c r="AO19" s="13"/>
      <c r="AP19" s="128"/>
      <c r="AQ19" s="52"/>
      <c r="AR19" s="53"/>
      <c r="AS19" s="13"/>
      <c r="AT19" s="128"/>
      <c r="AU19" s="128"/>
    </row>
    <row r="20" spans="1:47" ht="17.100000000000001" customHeight="1" x14ac:dyDescent="0.25">
      <c r="A20" s="386"/>
      <c r="B20" s="479"/>
      <c r="C20" s="484"/>
      <c r="D20" s="37"/>
      <c r="E20" s="59"/>
      <c r="F20" s="419"/>
      <c r="G20" s="324"/>
      <c r="H20" s="259"/>
      <c r="I20" s="189"/>
      <c r="J20" s="373"/>
      <c r="K20" s="482"/>
      <c r="L20" s="33"/>
      <c r="M20" s="43"/>
      <c r="N20" s="487"/>
      <c r="O20" s="484"/>
      <c r="P20" s="33"/>
      <c r="Q20" s="43"/>
      <c r="R20" s="479"/>
      <c r="S20" s="484"/>
      <c r="T20" s="33"/>
      <c r="U20" s="43"/>
      <c r="V20" s="479"/>
      <c r="W20" s="484"/>
      <c r="X20" s="33"/>
      <c r="Y20" s="43"/>
      <c r="Z20" s="128"/>
      <c r="AA20" s="128"/>
      <c r="AF20" s="53"/>
      <c r="AG20" s="13"/>
      <c r="AH20" s="128"/>
      <c r="AI20" s="54"/>
      <c r="AJ20" s="53"/>
      <c r="AK20" s="128"/>
      <c r="AL20" s="128"/>
      <c r="AM20" s="52"/>
      <c r="AN20" s="53"/>
      <c r="AO20" s="13"/>
      <c r="AP20" s="128"/>
      <c r="AQ20" s="52"/>
      <c r="AR20" s="53"/>
      <c r="AS20" s="128"/>
      <c r="AT20" s="128"/>
      <c r="AU20" s="128"/>
    </row>
    <row r="21" spans="1:47" ht="17.100000000000001" customHeight="1" x14ac:dyDescent="0.25">
      <c r="A21" s="386"/>
      <c r="B21" s="480"/>
      <c r="C21" s="485"/>
      <c r="D21" s="37"/>
      <c r="E21" s="59"/>
      <c r="F21" s="420"/>
      <c r="G21" s="324"/>
      <c r="H21" s="259"/>
      <c r="I21" s="189"/>
      <c r="J21" s="374"/>
      <c r="K21" s="483"/>
      <c r="L21" s="33"/>
      <c r="M21" s="43"/>
      <c r="N21" s="488"/>
      <c r="O21" s="485"/>
      <c r="P21" s="33"/>
      <c r="Q21" s="43"/>
      <c r="R21" s="480"/>
      <c r="S21" s="485"/>
      <c r="T21" s="33"/>
      <c r="U21" s="43"/>
      <c r="V21" s="480"/>
      <c r="W21" s="485"/>
      <c r="X21" s="33"/>
      <c r="Y21" s="43"/>
      <c r="Z21" s="128"/>
      <c r="AA21" s="128"/>
      <c r="AF21" s="53"/>
      <c r="AG21" s="13"/>
      <c r="AH21" s="128"/>
      <c r="AI21" s="54"/>
      <c r="AJ21" s="53"/>
      <c r="AK21" s="128"/>
      <c r="AL21" s="128"/>
      <c r="AM21" s="52"/>
      <c r="AN21" s="53"/>
      <c r="AO21" s="13"/>
      <c r="AP21" s="128"/>
      <c r="AQ21" s="52"/>
      <c r="AR21" s="53"/>
      <c r="AS21" s="128"/>
      <c r="AT21" s="128"/>
      <c r="AU21" s="128"/>
    </row>
    <row r="22" spans="1:47" s="88" customFormat="1" ht="17.100000000000001" customHeight="1" x14ac:dyDescent="0.25">
      <c r="A22" s="386" t="s">
        <v>72</v>
      </c>
      <c r="B22" s="418" t="s">
        <v>358</v>
      </c>
      <c r="C22" s="37" t="s">
        <v>333</v>
      </c>
      <c r="D22" s="37">
        <v>30</v>
      </c>
      <c r="E22" s="59"/>
      <c r="F22" s="478" t="s">
        <v>120</v>
      </c>
      <c r="G22" s="33" t="s">
        <v>234</v>
      </c>
      <c r="H22" s="37">
        <v>75</v>
      </c>
      <c r="I22" s="189"/>
      <c r="J22" s="435" t="s">
        <v>237</v>
      </c>
      <c r="K22" s="93" t="s">
        <v>129</v>
      </c>
      <c r="L22" s="66">
        <v>20</v>
      </c>
      <c r="M22" s="43"/>
      <c r="N22" s="418" t="s">
        <v>321</v>
      </c>
      <c r="O22" s="173" t="s">
        <v>323</v>
      </c>
      <c r="P22" s="37">
        <v>30</v>
      </c>
      <c r="Q22" s="43"/>
      <c r="R22" s="435" t="s">
        <v>366</v>
      </c>
      <c r="S22" s="33" t="s">
        <v>351</v>
      </c>
      <c r="T22" s="33">
        <v>20</v>
      </c>
      <c r="U22" s="43"/>
      <c r="V22" s="503" t="s">
        <v>352</v>
      </c>
      <c r="W22" s="33" t="s">
        <v>349</v>
      </c>
      <c r="X22" s="37">
        <v>35</v>
      </c>
      <c r="Y22" s="43"/>
      <c r="Z22" s="96"/>
    </row>
    <row r="23" spans="1:47" s="88" customFormat="1" ht="17.100000000000001" customHeight="1" x14ac:dyDescent="0.25">
      <c r="A23" s="386"/>
      <c r="B23" s="419"/>
      <c r="C23" s="165" t="s">
        <v>334</v>
      </c>
      <c r="D23" s="37">
        <v>15</v>
      </c>
      <c r="E23" s="59"/>
      <c r="F23" s="479"/>
      <c r="G23" s="481" t="s">
        <v>236</v>
      </c>
      <c r="H23" s="258"/>
      <c r="I23" s="189"/>
      <c r="J23" s="436"/>
      <c r="K23" s="93" t="s">
        <v>239</v>
      </c>
      <c r="L23" s="66">
        <v>15</v>
      </c>
      <c r="M23" s="43"/>
      <c r="N23" s="419"/>
      <c r="O23" s="173" t="s">
        <v>322</v>
      </c>
      <c r="P23" s="37">
        <v>15</v>
      </c>
      <c r="Q23" s="43"/>
      <c r="R23" s="436"/>
      <c r="S23" s="162" t="s">
        <v>350</v>
      </c>
      <c r="T23" s="134">
        <v>20</v>
      </c>
      <c r="U23" s="43"/>
      <c r="V23" s="504"/>
      <c r="W23" s="33" t="s">
        <v>317</v>
      </c>
      <c r="X23" s="37" t="s">
        <v>29</v>
      </c>
      <c r="Y23" s="43"/>
      <c r="Z23" s="96"/>
    </row>
    <row r="24" spans="1:47" s="88" customFormat="1" ht="17.100000000000001" customHeight="1" x14ac:dyDescent="0.25">
      <c r="A24" s="386"/>
      <c r="B24" s="419"/>
      <c r="C24" s="33" t="s">
        <v>335</v>
      </c>
      <c r="D24" s="33">
        <v>5</v>
      </c>
      <c r="E24" s="59"/>
      <c r="F24" s="479"/>
      <c r="G24" s="482"/>
      <c r="H24" s="322"/>
      <c r="I24" s="189"/>
      <c r="J24" s="436"/>
      <c r="K24" s="93" t="s">
        <v>32</v>
      </c>
      <c r="L24" s="6">
        <v>1</v>
      </c>
      <c r="M24" s="43"/>
      <c r="N24" s="419"/>
      <c r="O24" s="300" t="s">
        <v>324</v>
      </c>
      <c r="P24" s="173" t="s">
        <v>326</v>
      </c>
      <c r="Q24" s="43"/>
      <c r="R24" s="436"/>
      <c r="S24" s="93"/>
      <c r="T24" s="93"/>
      <c r="U24" s="43"/>
      <c r="V24" s="504"/>
      <c r="W24" s="33" t="s">
        <v>318</v>
      </c>
      <c r="X24" s="37" t="s">
        <v>29</v>
      </c>
      <c r="Y24" s="43"/>
      <c r="Z24" s="96"/>
    </row>
    <row r="25" spans="1:47" s="88" customFormat="1" ht="17.100000000000001" customHeight="1" x14ac:dyDescent="0.25">
      <c r="A25" s="386"/>
      <c r="B25" s="419"/>
      <c r="C25" s="33"/>
      <c r="D25" s="33"/>
      <c r="E25" s="59"/>
      <c r="F25" s="479"/>
      <c r="G25" s="482"/>
      <c r="H25" s="259"/>
      <c r="I25" s="189"/>
      <c r="J25" s="436"/>
      <c r="K25" s="93"/>
      <c r="L25" s="66"/>
      <c r="M25" s="43"/>
      <c r="N25" s="419"/>
      <c r="O25" s="173" t="s">
        <v>325</v>
      </c>
      <c r="P25" s="173" t="s">
        <v>326</v>
      </c>
      <c r="Q25" s="43"/>
      <c r="R25" s="436"/>
      <c r="S25" s="93"/>
      <c r="T25" s="93"/>
      <c r="U25" s="43"/>
      <c r="V25" s="504"/>
      <c r="X25" s="37"/>
      <c r="Y25" s="43"/>
      <c r="Z25" s="96"/>
    </row>
    <row r="26" spans="1:47" s="88" customFormat="1" ht="17.100000000000001" customHeight="1" x14ac:dyDescent="0.25">
      <c r="A26" s="386"/>
      <c r="B26" s="420"/>
      <c r="C26" s="33"/>
      <c r="D26" s="33"/>
      <c r="E26" s="59"/>
      <c r="F26" s="480"/>
      <c r="G26" s="483"/>
      <c r="H26" s="259"/>
      <c r="I26" s="43"/>
      <c r="J26" s="437"/>
      <c r="K26" s="94"/>
      <c r="L26" s="66"/>
      <c r="M26" s="43"/>
      <c r="N26" s="420"/>
      <c r="O26" s="33"/>
      <c r="P26" s="33"/>
      <c r="Q26" s="43"/>
      <c r="R26" s="437"/>
      <c r="S26" s="93"/>
      <c r="T26" s="93"/>
      <c r="U26" s="43"/>
      <c r="V26" s="505"/>
      <c r="W26" s="175"/>
      <c r="X26" s="176"/>
      <c r="Y26" s="43"/>
      <c r="Z26" s="96"/>
    </row>
    <row r="27" spans="1:47" s="108" customFormat="1" x14ac:dyDescent="0.25">
      <c r="A27" s="125" t="s">
        <v>139</v>
      </c>
      <c r="B27" s="292" t="s">
        <v>104</v>
      </c>
      <c r="C27" s="292"/>
      <c r="D27" s="134"/>
      <c r="E27" s="43"/>
      <c r="F27" s="292" t="s">
        <v>104</v>
      </c>
      <c r="G27" s="292"/>
      <c r="H27" s="134"/>
      <c r="I27" s="43"/>
      <c r="J27" s="292" t="s">
        <v>131</v>
      </c>
      <c r="K27" s="132"/>
      <c r="L27" s="133"/>
      <c r="M27" s="43"/>
      <c r="N27" s="277" t="s">
        <v>131</v>
      </c>
      <c r="O27" s="37"/>
      <c r="P27" s="134"/>
      <c r="Q27" s="43"/>
      <c r="R27" s="278" t="s">
        <v>139</v>
      </c>
      <c r="S27" s="278"/>
      <c r="T27" s="134"/>
      <c r="U27" s="43"/>
      <c r="V27" s="278" t="s">
        <v>139</v>
      </c>
      <c r="W27" s="278"/>
      <c r="X27" s="134"/>
      <c r="Y27" s="43"/>
      <c r="Z27" s="136"/>
      <c r="AA27" s="137"/>
    </row>
    <row r="28" spans="1:47" s="88" customFormat="1" ht="17.25" thickBot="1" x14ac:dyDescent="0.3">
      <c r="A28" s="95" t="s">
        <v>23</v>
      </c>
      <c r="B28" s="138" t="s">
        <v>0</v>
      </c>
      <c r="C28" s="139"/>
      <c r="D28" s="140"/>
      <c r="E28" s="141"/>
      <c r="F28" s="295" t="s">
        <v>0</v>
      </c>
      <c r="G28" s="139"/>
      <c r="H28" s="140"/>
      <c r="I28" s="59"/>
      <c r="J28" s="138" t="s">
        <v>0</v>
      </c>
      <c r="K28" s="139" t="str">
        <f>月菜單!H20</f>
        <v>牛奶</v>
      </c>
      <c r="L28" s="140">
        <v>200</v>
      </c>
      <c r="M28" s="59"/>
      <c r="N28" s="135" t="s">
        <v>0</v>
      </c>
      <c r="O28" s="142"/>
      <c r="P28" s="140"/>
      <c r="Q28" s="43"/>
      <c r="R28" s="138" t="s">
        <v>0</v>
      </c>
      <c r="S28" s="139"/>
      <c r="T28" s="140"/>
      <c r="U28" s="43"/>
      <c r="V28" s="138" t="s">
        <v>0</v>
      </c>
      <c r="W28" s="139"/>
      <c r="X28" s="140"/>
      <c r="Y28" s="43"/>
      <c r="Z28" s="96"/>
      <c r="AA28" s="96"/>
    </row>
    <row r="29" spans="1:47" s="88" customFormat="1" ht="16.5" customHeight="1" x14ac:dyDescent="0.25">
      <c r="A29" s="392" t="s">
        <v>141</v>
      </c>
      <c r="B29" s="364" t="s">
        <v>19</v>
      </c>
      <c r="C29" s="365"/>
      <c r="D29" s="364"/>
      <c r="E29" s="365"/>
      <c r="F29" s="364" t="s">
        <v>19</v>
      </c>
      <c r="G29" s="365"/>
      <c r="H29" s="364"/>
      <c r="I29" s="365"/>
      <c r="J29" s="364" t="s">
        <v>19</v>
      </c>
      <c r="K29" s="365"/>
      <c r="L29" s="364"/>
      <c r="M29" s="365"/>
      <c r="N29" s="364" t="s">
        <v>19</v>
      </c>
      <c r="O29" s="365"/>
      <c r="P29" s="364"/>
      <c r="Q29" s="365"/>
      <c r="R29" s="364" t="s">
        <v>19</v>
      </c>
      <c r="S29" s="365"/>
      <c r="T29" s="364"/>
      <c r="U29" s="365"/>
      <c r="V29" s="364" t="s">
        <v>19</v>
      </c>
      <c r="W29" s="365"/>
      <c r="X29" s="364"/>
      <c r="Y29" s="365"/>
    </row>
    <row r="30" spans="1:47" s="88" customFormat="1" ht="16.5" customHeight="1" x14ac:dyDescent="0.25">
      <c r="A30" s="393"/>
      <c r="B30" s="383" t="s">
        <v>133</v>
      </c>
      <c r="C30" s="384"/>
      <c r="D30" s="33">
        <v>6</v>
      </c>
      <c r="E30" s="59"/>
      <c r="F30" s="383" t="s">
        <v>133</v>
      </c>
      <c r="G30" s="384"/>
      <c r="H30" s="33">
        <v>6</v>
      </c>
      <c r="I30" s="144"/>
      <c r="J30" s="383" t="s">
        <v>133</v>
      </c>
      <c r="K30" s="384"/>
      <c r="L30" s="33">
        <v>6</v>
      </c>
      <c r="M30" s="43"/>
      <c r="N30" s="383" t="s">
        <v>133</v>
      </c>
      <c r="O30" s="384"/>
      <c r="P30" s="33">
        <v>6</v>
      </c>
      <c r="Q30" s="144"/>
      <c r="R30" s="383" t="s">
        <v>133</v>
      </c>
      <c r="S30" s="384"/>
      <c r="T30" s="33">
        <v>6</v>
      </c>
      <c r="U30" s="43"/>
      <c r="V30" s="383" t="s">
        <v>133</v>
      </c>
      <c r="W30" s="384"/>
      <c r="X30" s="33">
        <v>6</v>
      </c>
      <c r="Y30" s="43"/>
    </row>
    <row r="31" spans="1:47" s="88" customFormat="1" ht="16.5" customHeight="1" x14ac:dyDescent="0.25">
      <c r="A31" s="393"/>
      <c r="B31" s="383" t="s">
        <v>364</v>
      </c>
      <c r="C31" s="384"/>
      <c r="D31" s="145">
        <v>2.7</v>
      </c>
      <c r="E31" s="59"/>
      <c r="F31" s="383" t="s">
        <v>364</v>
      </c>
      <c r="G31" s="384"/>
      <c r="H31" s="145">
        <v>2.5</v>
      </c>
      <c r="I31" s="144"/>
      <c r="J31" s="383" t="s">
        <v>364</v>
      </c>
      <c r="K31" s="384"/>
      <c r="L31" s="145">
        <v>2.6</v>
      </c>
      <c r="M31" s="43"/>
      <c r="N31" s="498" t="s">
        <v>364</v>
      </c>
      <c r="O31" s="384"/>
      <c r="P31" s="145">
        <v>2.8</v>
      </c>
      <c r="Q31" s="144"/>
      <c r="R31" s="383" t="s">
        <v>364</v>
      </c>
      <c r="S31" s="384"/>
      <c r="T31" s="145">
        <v>2.7</v>
      </c>
      <c r="U31" s="43"/>
      <c r="V31" s="383" t="s">
        <v>364</v>
      </c>
      <c r="W31" s="384"/>
      <c r="X31" s="145">
        <v>2.9</v>
      </c>
      <c r="Y31" s="43"/>
    </row>
    <row r="32" spans="1:47" s="88" customFormat="1" ht="16.5" customHeight="1" x14ac:dyDescent="0.25">
      <c r="A32" s="393"/>
      <c r="B32" s="383" t="s">
        <v>365</v>
      </c>
      <c r="C32" s="384"/>
      <c r="D32" s="145">
        <v>1.6</v>
      </c>
      <c r="E32" s="59"/>
      <c r="F32" s="383" t="s">
        <v>365</v>
      </c>
      <c r="G32" s="384"/>
      <c r="H32" s="145">
        <v>1.5</v>
      </c>
      <c r="I32" s="144"/>
      <c r="J32" s="383" t="s">
        <v>365</v>
      </c>
      <c r="K32" s="384"/>
      <c r="L32" s="145">
        <v>1.5</v>
      </c>
      <c r="M32" s="43"/>
      <c r="N32" s="498" t="s">
        <v>365</v>
      </c>
      <c r="O32" s="384"/>
      <c r="P32" s="145">
        <v>1.5</v>
      </c>
      <c r="Q32" s="144"/>
      <c r="R32" s="383" t="s">
        <v>365</v>
      </c>
      <c r="S32" s="384"/>
      <c r="T32" s="145">
        <v>1.6</v>
      </c>
      <c r="U32" s="43"/>
      <c r="V32" s="383" t="s">
        <v>365</v>
      </c>
      <c r="W32" s="384"/>
      <c r="X32" s="145">
        <v>1.5</v>
      </c>
      <c r="Y32" s="43"/>
    </row>
    <row r="33" spans="1:28" s="88" customFormat="1" x14ac:dyDescent="0.25">
      <c r="A33" s="393"/>
      <c r="B33" s="383" t="s">
        <v>240</v>
      </c>
      <c r="C33" s="384"/>
      <c r="D33" s="146">
        <v>1</v>
      </c>
      <c r="E33" s="59"/>
      <c r="F33" s="383" t="s">
        <v>240</v>
      </c>
      <c r="G33" s="384"/>
      <c r="H33" s="146"/>
      <c r="I33" s="144"/>
      <c r="J33" s="383" t="s">
        <v>240</v>
      </c>
      <c r="K33" s="384"/>
      <c r="L33" s="146"/>
      <c r="M33" s="43"/>
      <c r="N33" s="498" t="s">
        <v>240</v>
      </c>
      <c r="O33" s="384"/>
      <c r="P33" s="146">
        <v>1</v>
      </c>
      <c r="Q33" s="144"/>
      <c r="R33" s="383" t="s">
        <v>240</v>
      </c>
      <c r="S33" s="384"/>
      <c r="T33" s="146"/>
      <c r="U33" s="43"/>
      <c r="V33" s="383" t="s">
        <v>240</v>
      </c>
      <c r="W33" s="384"/>
      <c r="X33" s="146"/>
      <c r="Y33" s="43"/>
    </row>
    <row r="34" spans="1:28" s="88" customFormat="1" ht="17.25" customHeight="1" x14ac:dyDescent="0.25">
      <c r="A34" s="393"/>
      <c r="B34" s="468" t="s">
        <v>241</v>
      </c>
      <c r="C34" s="469"/>
      <c r="D34" s="146">
        <v>2.5</v>
      </c>
      <c r="E34" s="59"/>
      <c r="F34" s="468" t="s">
        <v>241</v>
      </c>
      <c r="G34" s="469"/>
      <c r="H34" s="146">
        <v>2.5</v>
      </c>
      <c r="I34" s="144"/>
      <c r="J34" s="468" t="s">
        <v>241</v>
      </c>
      <c r="K34" s="469"/>
      <c r="L34" s="146">
        <v>2.5</v>
      </c>
      <c r="M34" s="43"/>
      <c r="N34" s="502" t="s">
        <v>241</v>
      </c>
      <c r="O34" s="469"/>
      <c r="P34" s="146">
        <v>2.5</v>
      </c>
      <c r="Q34" s="144"/>
      <c r="R34" s="468" t="s">
        <v>241</v>
      </c>
      <c r="S34" s="469"/>
      <c r="T34" s="146">
        <v>2.5</v>
      </c>
      <c r="U34" s="43"/>
      <c r="V34" s="468" t="s">
        <v>241</v>
      </c>
      <c r="W34" s="469"/>
      <c r="X34" s="146">
        <v>2.5</v>
      </c>
      <c r="Y34" s="43"/>
    </row>
    <row r="35" spans="1:28" s="57" customFormat="1" ht="17.25" thickBot="1" x14ac:dyDescent="0.3">
      <c r="A35" s="393"/>
      <c r="B35" s="383" t="s">
        <v>242</v>
      </c>
      <c r="C35" s="384"/>
      <c r="D35" s="196"/>
      <c r="E35" s="197"/>
      <c r="F35" s="470" t="s">
        <v>242</v>
      </c>
      <c r="G35" s="471"/>
      <c r="H35" s="196"/>
      <c r="I35" s="198"/>
      <c r="J35" s="383" t="s">
        <v>242</v>
      </c>
      <c r="K35" s="384"/>
      <c r="L35" s="194"/>
      <c r="M35" s="195"/>
      <c r="N35" s="498" t="s">
        <v>242</v>
      </c>
      <c r="O35" s="384"/>
      <c r="P35" s="196">
        <v>1</v>
      </c>
      <c r="Q35" s="198"/>
      <c r="R35" s="383" t="s">
        <v>242</v>
      </c>
      <c r="S35" s="384"/>
      <c r="T35" s="194"/>
      <c r="U35" s="199"/>
      <c r="V35" s="383" t="s">
        <v>242</v>
      </c>
      <c r="W35" s="384"/>
      <c r="X35" s="194"/>
      <c r="Y35" s="199"/>
      <c r="AB35" s="126"/>
    </row>
    <row r="36" spans="1:28" s="57" customFormat="1" ht="17.25" thickBot="1" x14ac:dyDescent="0.3">
      <c r="A36" s="449"/>
      <c r="B36" s="499" t="s">
        <v>243</v>
      </c>
      <c r="C36" s="500"/>
      <c r="D36" s="200">
        <f>D30*70+D31*75+D32*25+D33*60+D34*45</f>
        <v>835</v>
      </c>
      <c r="E36" s="202"/>
      <c r="F36" s="472" t="s">
        <v>243</v>
      </c>
      <c r="G36" s="473"/>
      <c r="H36" s="200">
        <f>H30*70+H31*75+H32*25+H33*60+H34*45+120</f>
        <v>877.5</v>
      </c>
      <c r="I36" s="203"/>
      <c r="J36" s="499" t="s">
        <v>243</v>
      </c>
      <c r="K36" s="500"/>
      <c r="L36" s="200">
        <f>L30*70+L31*75+L32*25+L33*60+L34*45</f>
        <v>765</v>
      </c>
      <c r="M36" s="201"/>
      <c r="N36" s="501" t="s">
        <v>243</v>
      </c>
      <c r="O36" s="500"/>
      <c r="P36" s="200">
        <f>P30*70+P31*75+P32*25+P33*60+P34*45</f>
        <v>840</v>
      </c>
      <c r="Q36" s="204"/>
      <c r="R36" s="499" t="s">
        <v>243</v>
      </c>
      <c r="S36" s="500"/>
      <c r="T36" s="200">
        <f>T30*70+T31*75+T32*25+T33*60+T34*45</f>
        <v>775</v>
      </c>
      <c r="U36" s="204"/>
      <c r="V36" s="499" t="s">
        <v>243</v>
      </c>
      <c r="W36" s="500"/>
      <c r="X36" s="200">
        <f>X30*70+X31*75+X32*25+X33*60+X34*45</f>
        <v>787.5</v>
      </c>
      <c r="Y36" s="204"/>
      <c r="Z36" s="126"/>
      <c r="AA36" s="126"/>
      <c r="AB36" s="126"/>
    </row>
    <row r="37" spans="1:28" s="113" customFormat="1" ht="18" customHeight="1" x14ac:dyDescent="0.3">
      <c r="A37" s="399" t="s">
        <v>123</v>
      </c>
      <c r="B37" s="399"/>
      <c r="C37" s="399"/>
      <c r="D37" s="399"/>
      <c r="E37" s="399"/>
      <c r="F37" s="399"/>
      <c r="G37" s="399"/>
      <c r="H37" s="399"/>
      <c r="I37" s="111"/>
      <c r="J37" s="112"/>
      <c r="K37" s="112"/>
      <c r="L37" s="112"/>
      <c r="M37" s="112"/>
      <c r="N37" s="112"/>
      <c r="X37" s="161"/>
      <c r="Y37" s="161"/>
      <c r="Z37" s="161"/>
      <c r="AA37" s="161"/>
      <c r="AB37" s="161"/>
    </row>
    <row r="38" spans="1:28" s="115" customFormat="1" ht="18" customHeight="1" x14ac:dyDescent="0.25">
      <c r="A38" s="389" t="s">
        <v>53</v>
      </c>
      <c r="B38" s="389"/>
      <c r="C38" s="389"/>
      <c r="D38" s="389"/>
      <c r="E38" s="389"/>
      <c r="F38" s="389"/>
      <c r="G38" s="389"/>
      <c r="H38" s="389"/>
      <c r="I38" s="389"/>
      <c r="J38" s="389"/>
      <c r="K38" s="389"/>
      <c r="L38" s="389"/>
      <c r="M38" s="389"/>
      <c r="N38" s="389"/>
      <c r="O38" s="389"/>
      <c r="P38" s="114"/>
      <c r="X38" s="114"/>
      <c r="Y38" s="114"/>
      <c r="Z38" s="114"/>
      <c r="AA38" s="114"/>
      <c r="AB38" s="114"/>
    </row>
    <row r="39" spans="1:28" s="115" customFormat="1" ht="18" customHeight="1" x14ac:dyDescent="0.3">
      <c r="A39" s="116" t="s">
        <v>138</v>
      </c>
      <c r="B39" s="116"/>
      <c r="C39" s="116"/>
      <c r="E39" s="117"/>
      <c r="F39" s="117"/>
      <c r="G39" s="117"/>
      <c r="H39" s="116"/>
      <c r="I39" s="118"/>
      <c r="J39" s="85"/>
      <c r="K39" s="85"/>
      <c r="L39" s="85"/>
      <c r="M39" s="85"/>
      <c r="N39" s="84"/>
      <c r="O39" s="114"/>
      <c r="P39" s="114"/>
    </row>
    <row r="40" spans="1:28" s="22" customFormat="1" ht="21" x14ac:dyDescent="0.25">
      <c r="A40" s="27"/>
      <c r="B40" s="27" t="s">
        <v>44</v>
      </c>
      <c r="C40" s="27"/>
      <c r="G40" s="22" t="s">
        <v>70</v>
      </c>
      <c r="L40" s="22" t="s">
        <v>71</v>
      </c>
      <c r="M40" s="24"/>
      <c r="N40" s="24"/>
      <c r="P40" s="338"/>
      <c r="Q40" s="338"/>
      <c r="R40" s="22" t="s">
        <v>127</v>
      </c>
    </row>
    <row r="41" spans="1:28" ht="19.5" x14ac:dyDescent="0.3">
      <c r="A41" s="116"/>
      <c r="B41" s="116"/>
      <c r="C41" s="116"/>
      <c r="D41" s="115"/>
      <c r="E41" s="117"/>
      <c r="F41" s="117"/>
      <c r="G41" s="117"/>
      <c r="H41" s="116"/>
      <c r="I41" s="118"/>
      <c r="J41" s="85"/>
      <c r="K41" s="85"/>
      <c r="L41" s="85"/>
      <c r="M41" s="85"/>
      <c r="N41" s="84"/>
      <c r="O41" s="114"/>
    </row>
    <row r="46" spans="1:28" ht="21" x14ac:dyDescent="0.25">
      <c r="B46" s="27"/>
    </row>
    <row r="47" spans="1:28" ht="21" x14ac:dyDescent="0.25">
      <c r="B47" s="17"/>
    </row>
    <row r="48" spans="1:28" ht="21" x14ac:dyDescent="0.25">
      <c r="B48" s="17"/>
    </row>
    <row r="49" spans="2:2" x14ac:dyDescent="0.25">
      <c r="B49" s="128"/>
    </row>
  </sheetData>
  <mergeCells count="111">
    <mergeCell ref="V35:W35"/>
    <mergeCell ref="V36:W36"/>
    <mergeCell ref="V22:V26"/>
    <mergeCell ref="V29:W29"/>
    <mergeCell ref="X29:Y29"/>
    <mergeCell ref="V30:W30"/>
    <mergeCell ref="V31:W31"/>
    <mergeCell ref="V32:W32"/>
    <mergeCell ref="V5:V6"/>
    <mergeCell ref="V7:V11"/>
    <mergeCell ref="V12:V16"/>
    <mergeCell ref="V17:V21"/>
    <mergeCell ref="W18:W21"/>
    <mergeCell ref="V33:W33"/>
    <mergeCell ref="V34:W34"/>
    <mergeCell ref="A38:O38"/>
    <mergeCell ref="J17:J21"/>
    <mergeCell ref="J22:J26"/>
    <mergeCell ref="B36:C36"/>
    <mergeCell ref="J36:K36"/>
    <mergeCell ref="N36:O36"/>
    <mergeCell ref="R36:S36"/>
    <mergeCell ref="A37:H37"/>
    <mergeCell ref="B34:C34"/>
    <mergeCell ref="J34:K34"/>
    <mergeCell ref="N34:O34"/>
    <mergeCell ref="R34:S34"/>
    <mergeCell ref="B35:C35"/>
    <mergeCell ref="N31:O31"/>
    <mergeCell ref="R31:S31"/>
    <mergeCell ref="J35:K35"/>
    <mergeCell ref="N35:O35"/>
    <mergeCell ref="R35:S35"/>
    <mergeCell ref="B32:C32"/>
    <mergeCell ref="B33:C33"/>
    <mergeCell ref="J33:K33"/>
    <mergeCell ref="N33:O33"/>
    <mergeCell ref="R33:S33"/>
    <mergeCell ref="J29:K29"/>
    <mergeCell ref="L29:M29"/>
    <mergeCell ref="N29:O29"/>
    <mergeCell ref="P29:Q29"/>
    <mergeCell ref="R29:S29"/>
    <mergeCell ref="B7:B11"/>
    <mergeCell ref="N7:N11"/>
    <mergeCell ref="N17:N21"/>
    <mergeCell ref="R17:R21"/>
    <mergeCell ref="C18:C21"/>
    <mergeCell ref="O18:O21"/>
    <mergeCell ref="K18:K21"/>
    <mergeCell ref="T29:U29"/>
    <mergeCell ref="A22:A26"/>
    <mergeCell ref="B22:B26"/>
    <mergeCell ref="N22:N26"/>
    <mergeCell ref="R22:R26"/>
    <mergeCell ref="A29:A36"/>
    <mergeCell ref="B29:C29"/>
    <mergeCell ref="D29:E29"/>
    <mergeCell ref="B30:C30"/>
    <mergeCell ref="J30:K30"/>
    <mergeCell ref="N30:O30"/>
    <mergeCell ref="R30:S30"/>
    <mergeCell ref="B31:C31"/>
    <mergeCell ref="J31:K31"/>
    <mergeCell ref="J32:K32"/>
    <mergeCell ref="N32:O32"/>
    <mergeCell ref="R32:S32"/>
    <mergeCell ref="A12:A16"/>
    <mergeCell ref="B12:B16"/>
    <mergeCell ref="N12:N16"/>
    <mergeCell ref="R12:R16"/>
    <mergeCell ref="A17:A21"/>
    <mergeCell ref="B17:B21"/>
    <mergeCell ref="A1:U1"/>
    <mergeCell ref="N2:P2"/>
    <mergeCell ref="R2:T2"/>
    <mergeCell ref="A5:A6"/>
    <mergeCell ref="B5:B6"/>
    <mergeCell ref="N5:N6"/>
    <mergeCell ref="R5:R6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A7:A11"/>
    <mergeCell ref="V3:W3"/>
    <mergeCell ref="X3:Y3"/>
    <mergeCell ref="F5:F14"/>
    <mergeCell ref="F15:F21"/>
    <mergeCell ref="F22:F26"/>
    <mergeCell ref="G23:G26"/>
    <mergeCell ref="J5:J6"/>
    <mergeCell ref="J7:J11"/>
    <mergeCell ref="J12:J16"/>
    <mergeCell ref="S18:S21"/>
    <mergeCell ref="R7:R11"/>
    <mergeCell ref="F29:G29"/>
    <mergeCell ref="H29:I29"/>
    <mergeCell ref="F30:G30"/>
    <mergeCell ref="F31:G31"/>
    <mergeCell ref="F32:G32"/>
    <mergeCell ref="F33:G33"/>
    <mergeCell ref="F34:G34"/>
    <mergeCell ref="F35:G35"/>
    <mergeCell ref="F36:G36"/>
  </mergeCells>
  <phoneticPr fontId="1" type="noConversion"/>
  <printOptions horizontalCentered="1" verticalCentered="1"/>
  <pageMargins left="0" right="0" top="0" bottom="0" header="0" footer="0"/>
  <pageSetup paperSize="9" scale="79" orientation="landscape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40"/>
  <sheetViews>
    <sheetView topLeftCell="A19" zoomScale="85" zoomScaleNormal="85" workbookViewId="0">
      <selection activeCell="A40" sqref="A40:XFD40"/>
    </sheetView>
  </sheetViews>
  <sheetFormatPr defaultRowHeight="16.5" x14ac:dyDescent="0.25"/>
  <cols>
    <col min="1" max="2" width="7.625" style="88" customWidth="1"/>
    <col min="3" max="3" width="9" style="88"/>
    <col min="4" max="4" width="8.625" style="88" customWidth="1"/>
    <col min="5" max="5" width="6.125" style="88" customWidth="1"/>
    <col min="6" max="6" width="7.625" style="88" customWidth="1"/>
    <col min="7" max="8" width="9" style="88"/>
    <col min="9" max="9" width="6.125" style="88" customWidth="1"/>
    <col min="10" max="10" width="7.625" style="88" customWidth="1"/>
    <col min="11" max="12" width="9" style="88"/>
    <col min="13" max="13" width="6.125" style="88" customWidth="1"/>
    <col min="14" max="14" width="7.625" style="88" customWidth="1"/>
    <col min="15" max="16" width="9" style="88"/>
    <col min="17" max="17" width="6.125" style="88" customWidth="1"/>
    <col min="18" max="18" width="7.625" style="88" customWidth="1"/>
    <col min="19" max="20" width="9" style="88"/>
    <col min="21" max="21" width="6.125" style="88" customWidth="1"/>
    <col min="22" max="16384" width="9" style="88"/>
  </cols>
  <sheetData>
    <row r="1" spans="1:47" s="8" customFormat="1" ht="28.5" customHeight="1" x14ac:dyDescent="0.25">
      <c r="A1" s="404" t="s">
        <v>427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279"/>
      <c r="W1" s="279"/>
      <c r="X1" s="279"/>
      <c r="Y1" s="279"/>
      <c r="AC1" s="280"/>
      <c r="AD1" s="280"/>
      <c r="AE1" s="280"/>
      <c r="AF1" s="280"/>
      <c r="AG1" s="280"/>
      <c r="AH1" s="280"/>
      <c r="AI1" s="280"/>
      <c r="AJ1" s="280"/>
      <c r="AK1" s="280"/>
      <c r="AL1" s="280"/>
      <c r="AM1" s="280"/>
      <c r="AN1" s="280"/>
      <c r="AO1" s="280"/>
      <c r="AP1" s="280"/>
      <c r="AQ1" s="280"/>
      <c r="AR1" s="280"/>
      <c r="AS1" s="280"/>
      <c r="AT1" s="280"/>
      <c r="AU1" s="280"/>
    </row>
    <row r="2" spans="1:47" ht="17.25" thickBot="1" x14ac:dyDescent="0.3">
      <c r="A2" s="205" t="s">
        <v>368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508" t="s">
        <v>244</v>
      </c>
      <c r="O2" s="509"/>
      <c r="P2" s="509"/>
      <c r="Q2" s="206"/>
      <c r="R2" s="508" t="s">
        <v>245</v>
      </c>
      <c r="S2" s="508"/>
      <c r="T2" s="508"/>
      <c r="U2" s="206"/>
    </row>
    <row r="3" spans="1:47" ht="17.25" thickBot="1" x14ac:dyDescent="0.3">
      <c r="A3" s="102" t="s">
        <v>246</v>
      </c>
      <c r="B3" s="510">
        <v>44612</v>
      </c>
      <c r="C3" s="511"/>
      <c r="D3" s="512" t="s">
        <v>247</v>
      </c>
      <c r="E3" s="513"/>
      <c r="F3" s="510">
        <v>44613</v>
      </c>
      <c r="G3" s="511"/>
      <c r="H3" s="512" t="s">
        <v>436</v>
      </c>
      <c r="I3" s="514"/>
      <c r="J3" s="510" t="s">
        <v>435</v>
      </c>
      <c r="K3" s="511"/>
      <c r="L3" s="512" t="s">
        <v>248</v>
      </c>
      <c r="M3" s="514"/>
      <c r="N3" s="510">
        <v>44615</v>
      </c>
      <c r="O3" s="511"/>
      <c r="P3" s="515" t="s">
        <v>369</v>
      </c>
      <c r="Q3" s="516"/>
      <c r="R3" s="510">
        <v>44616</v>
      </c>
      <c r="S3" s="511"/>
      <c r="T3" s="441" t="s">
        <v>16</v>
      </c>
      <c r="U3" s="381"/>
    </row>
    <row r="4" spans="1:47" x14ac:dyDescent="0.25">
      <c r="A4" s="207" t="s">
        <v>249</v>
      </c>
      <c r="B4" s="208" t="s">
        <v>370</v>
      </c>
      <c r="C4" s="209" t="s">
        <v>250</v>
      </c>
      <c r="D4" s="209" t="s">
        <v>371</v>
      </c>
      <c r="E4" s="301" t="s">
        <v>372</v>
      </c>
      <c r="F4" s="1" t="s">
        <v>370</v>
      </c>
      <c r="G4" s="209" t="s">
        <v>250</v>
      </c>
      <c r="H4" s="2" t="s">
        <v>371</v>
      </c>
      <c r="I4" s="345" t="s">
        <v>372</v>
      </c>
      <c r="J4" s="208" t="s">
        <v>370</v>
      </c>
      <c r="K4" s="210" t="s">
        <v>250</v>
      </c>
      <c r="L4" s="210" t="s">
        <v>371</v>
      </c>
      <c r="M4" s="346" t="s">
        <v>372</v>
      </c>
      <c r="N4" s="4" t="s">
        <v>370</v>
      </c>
      <c r="O4" s="209" t="s">
        <v>250</v>
      </c>
      <c r="P4" s="2" t="s">
        <v>371</v>
      </c>
      <c r="Q4" s="302" t="s">
        <v>372</v>
      </c>
      <c r="R4" s="208" t="s">
        <v>370</v>
      </c>
      <c r="S4" s="209" t="s">
        <v>250</v>
      </c>
      <c r="T4" s="209" t="s">
        <v>371</v>
      </c>
      <c r="U4" s="301" t="s">
        <v>372</v>
      </c>
    </row>
    <row r="5" spans="1:47" ht="16.5" customHeight="1" x14ac:dyDescent="0.25">
      <c r="A5" s="517" t="s">
        <v>8</v>
      </c>
      <c r="B5" s="366" t="s">
        <v>252</v>
      </c>
      <c r="C5" s="99" t="s">
        <v>251</v>
      </c>
      <c r="D5" s="55">
        <v>100</v>
      </c>
      <c r="E5" s="43"/>
      <c r="F5" s="418" t="s">
        <v>253</v>
      </c>
      <c r="G5" s="66" t="s">
        <v>251</v>
      </c>
      <c r="H5" s="66">
        <v>120</v>
      </c>
      <c r="I5" s="59"/>
      <c r="J5" s="366" t="s">
        <v>83</v>
      </c>
      <c r="K5" s="66" t="s">
        <v>85</v>
      </c>
      <c r="L5" s="66">
        <v>120</v>
      </c>
      <c r="M5" s="5"/>
      <c r="N5" s="366" t="s">
        <v>454</v>
      </c>
      <c r="O5" s="66" t="s">
        <v>84</v>
      </c>
      <c r="P5" s="66">
        <v>100</v>
      </c>
      <c r="Q5" s="5"/>
      <c r="R5" s="378" t="s">
        <v>455</v>
      </c>
      <c r="S5" s="66" t="s">
        <v>85</v>
      </c>
      <c r="T5" s="66">
        <v>100</v>
      </c>
      <c r="U5" s="43"/>
    </row>
    <row r="6" spans="1:47" ht="16.5" customHeight="1" x14ac:dyDescent="0.25">
      <c r="A6" s="517"/>
      <c r="B6" s="367"/>
      <c r="C6" s="192" t="s">
        <v>254</v>
      </c>
      <c r="D6" s="37">
        <v>20</v>
      </c>
      <c r="E6" s="43"/>
      <c r="F6" s="419"/>
      <c r="G6" s="162" t="s">
        <v>255</v>
      </c>
      <c r="H6" s="162">
        <v>15</v>
      </c>
      <c r="I6" s="59"/>
      <c r="J6" s="367"/>
      <c r="K6" s="91"/>
      <c r="L6" s="91"/>
      <c r="M6" s="5"/>
      <c r="N6" s="367"/>
      <c r="O6" s="6" t="s">
        <v>41</v>
      </c>
      <c r="P6" s="66">
        <v>20</v>
      </c>
      <c r="Q6" s="5"/>
      <c r="R6" s="379"/>
      <c r="S6" s="66" t="s">
        <v>456</v>
      </c>
      <c r="T6" s="66">
        <v>20</v>
      </c>
      <c r="U6" s="43"/>
    </row>
    <row r="7" spans="1:47" ht="16.5" customHeight="1" x14ac:dyDescent="0.25">
      <c r="A7" s="517" t="s">
        <v>9</v>
      </c>
      <c r="B7" s="519" t="s">
        <v>256</v>
      </c>
      <c r="C7" s="190" t="s">
        <v>257</v>
      </c>
      <c r="D7" s="190">
        <v>75</v>
      </c>
      <c r="E7" s="43"/>
      <c r="F7" s="419"/>
      <c r="G7" s="163" t="s">
        <v>155</v>
      </c>
      <c r="H7" s="162">
        <v>10</v>
      </c>
      <c r="I7" s="59"/>
      <c r="J7" s="418" t="s">
        <v>353</v>
      </c>
      <c r="K7" s="163" t="s">
        <v>199</v>
      </c>
      <c r="L7" s="33">
        <v>20</v>
      </c>
      <c r="M7" s="43"/>
      <c r="N7" s="418" t="s">
        <v>373</v>
      </c>
      <c r="O7" s="351" t="s">
        <v>459</v>
      </c>
      <c r="P7" s="33">
        <v>120</v>
      </c>
      <c r="Q7" s="189"/>
      <c r="R7" s="418" t="s">
        <v>259</v>
      </c>
      <c r="S7" s="33" t="s">
        <v>216</v>
      </c>
      <c r="T7" s="33">
        <v>75</v>
      </c>
      <c r="U7" s="43"/>
    </row>
    <row r="8" spans="1:47" x14ac:dyDescent="0.25">
      <c r="A8" s="518"/>
      <c r="B8" s="520"/>
      <c r="C8" s="190" t="s">
        <v>100</v>
      </c>
      <c r="D8" s="190">
        <v>50</v>
      </c>
      <c r="E8" s="43"/>
      <c r="F8" s="419"/>
      <c r="G8" s="274" t="s">
        <v>198</v>
      </c>
      <c r="H8" s="162">
        <v>15</v>
      </c>
      <c r="I8" s="59"/>
      <c r="J8" s="419"/>
      <c r="K8" s="37" t="s">
        <v>354</v>
      </c>
      <c r="L8" s="33">
        <v>10</v>
      </c>
      <c r="M8" s="43"/>
      <c r="N8" s="522"/>
      <c r="O8" s="37" t="s">
        <v>260</v>
      </c>
      <c r="P8" s="33">
        <v>35</v>
      </c>
      <c r="Q8" s="189"/>
      <c r="R8" s="419"/>
      <c r="S8" s="37" t="s">
        <v>42</v>
      </c>
      <c r="T8" s="33">
        <v>20</v>
      </c>
      <c r="U8" s="43"/>
    </row>
    <row r="9" spans="1:47" x14ac:dyDescent="0.25">
      <c r="A9" s="518"/>
      <c r="B9" s="520"/>
      <c r="C9" s="190"/>
      <c r="D9" s="190"/>
      <c r="E9" s="43"/>
      <c r="F9" s="419"/>
      <c r="G9" s="162" t="s">
        <v>261</v>
      </c>
      <c r="H9" s="162">
        <v>35</v>
      </c>
      <c r="I9" s="59"/>
      <c r="J9" s="419"/>
      <c r="K9" s="37" t="s">
        <v>355</v>
      </c>
      <c r="L9" s="37">
        <v>30</v>
      </c>
      <c r="M9" s="43"/>
      <c r="N9" s="522"/>
      <c r="O9" s="33"/>
      <c r="P9" s="211"/>
      <c r="Q9" s="189"/>
      <c r="R9" s="419"/>
      <c r="S9" s="33" t="s">
        <v>262</v>
      </c>
      <c r="T9" s="33">
        <v>20</v>
      </c>
      <c r="U9" s="43"/>
    </row>
    <row r="10" spans="1:47" x14ac:dyDescent="0.25">
      <c r="A10" s="518"/>
      <c r="B10" s="520"/>
      <c r="C10" s="190"/>
      <c r="D10" s="190"/>
      <c r="E10" s="43"/>
      <c r="F10" s="419"/>
      <c r="G10" s="162" t="s">
        <v>263</v>
      </c>
      <c r="H10" s="162">
        <v>40</v>
      </c>
      <c r="I10" s="59"/>
      <c r="J10" s="419"/>
      <c r="K10" s="33" t="s">
        <v>337</v>
      </c>
      <c r="L10" s="37">
        <v>15</v>
      </c>
      <c r="M10" s="43"/>
      <c r="N10" s="522"/>
      <c r="O10" s="33"/>
      <c r="P10" s="33"/>
      <c r="Q10" s="189"/>
      <c r="R10" s="419"/>
      <c r="S10" s="163"/>
      <c r="T10" s="33"/>
      <c r="U10" s="43"/>
    </row>
    <row r="11" spans="1:47" ht="16.5" customHeight="1" x14ac:dyDescent="0.25">
      <c r="A11" s="518"/>
      <c r="B11" s="521"/>
      <c r="C11" s="190"/>
      <c r="D11" s="190"/>
      <c r="E11" s="43"/>
      <c r="F11" s="419"/>
      <c r="G11" s="162" t="s">
        <v>264</v>
      </c>
      <c r="H11" s="162">
        <v>15</v>
      </c>
      <c r="I11" s="59"/>
      <c r="J11" s="420"/>
      <c r="K11" s="33"/>
      <c r="L11" s="37"/>
      <c r="M11" s="43"/>
      <c r="N11" s="523"/>
      <c r="O11" s="33"/>
      <c r="P11" s="33"/>
      <c r="Q11" s="189"/>
      <c r="R11" s="420"/>
      <c r="S11" s="163"/>
      <c r="T11" s="33"/>
      <c r="U11" s="43"/>
    </row>
    <row r="12" spans="1:47" ht="16.5" customHeight="1" x14ac:dyDescent="0.25">
      <c r="A12" s="517" t="s">
        <v>265</v>
      </c>
      <c r="B12" s="418" t="s">
        <v>272</v>
      </c>
      <c r="C12" s="170" t="s">
        <v>122</v>
      </c>
      <c r="D12" s="169">
        <v>50</v>
      </c>
      <c r="E12" s="43"/>
      <c r="F12" s="419"/>
      <c r="G12" s="162" t="s">
        <v>185</v>
      </c>
      <c r="H12" s="162">
        <v>35</v>
      </c>
      <c r="I12" s="59"/>
      <c r="J12" s="419" t="s">
        <v>266</v>
      </c>
      <c r="K12" s="66" t="s">
        <v>267</v>
      </c>
      <c r="L12" s="212">
        <v>40</v>
      </c>
      <c r="M12" s="43"/>
      <c r="N12" s="489" t="s">
        <v>270</v>
      </c>
      <c r="O12" s="66" t="s">
        <v>271</v>
      </c>
      <c r="P12" s="66">
        <v>40</v>
      </c>
      <c r="Q12" s="189"/>
      <c r="R12" s="506" t="s">
        <v>268</v>
      </c>
      <c r="S12" s="7" t="s">
        <v>28</v>
      </c>
      <c r="T12" s="66">
        <v>5</v>
      </c>
      <c r="U12" s="43"/>
      <c r="V12" s="507"/>
      <c r="W12" s="287"/>
    </row>
    <row r="13" spans="1:47" ht="16.5" customHeight="1" x14ac:dyDescent="0.25">
      <c r="A13" s="518"/>
      <c r="B13" s="419"/>
      <c r="C13" s="303" t="s">
        <v>276</v>
      </c>
      <c r="D13" s="170">
        <v>15</v>
      </c>
      <c r="E13" s="43"/>
      <c r="F13" s="418" t="s">
        <v>274</v>
      </c>
      <c r="G13" s="216" t="s">
        <v>156</v>
      </c>
      <c r="H13" s="37">
        <v>30</v>
      </c>
      <c r="I13" s="59"/>
      <c r="J13" s="419"/>
      <c r="K13" s="66" t="s">
        <v>170</v>
      </c>
      <c r="L13" s="162">
        <v>68</v>
      </c>
      <c r="M13" s="43"/>
      <c r="N13" s="490"/>
      <c r="O13" s="273" t="s">
        <v>275</v>
      </c>
      <c r="P13" s="211">
        <v>30</v>
      </c>
      <c r="Q13" s="189"/>
      <c r="R13" s="506"/>
      <c r="S13" s="6" t="s">
        <v>273</v>
      </c>
      <c r="T13" s="66">
        <v>40</v>
      </c>
      <c r="U13" s="43"/>
      <c r="V13" s="507"/>
      <c r="W13" s="288"/>
    </row>
    <row r="14" spans="1:47" ht="16.5" customHeight="1" x14ac:dyDescent="0.25">
      <c r="A14" s="518"/>
      <c r="B14" s="419"/>
      <c r="C14" s="7" t="s">
        <v>28</v>
      </c>
      <c r="D14" s="170">
        <v>10</v>
      </c>
      <c r="E14" s="43"/>
      <c r="F14" s="419"/>
      <c r="G14" s="163" t="s">
        <v>277</v>
      </c>
      <c r="H14" s="162">
        <v>70</v>
      </c>
      <c r="I14" s="59"/>
      <c r="J14" s="419"/>
      <c r="K14" s="66" t="s">
        <v>155</v>
      </c>
      <c r="L14" s="66">
        <v>5</v>
      </c>
      <c r="M14" s="43"/>
      <c r="N14" s="490"/>
      <c r="O14" s="7" t="s">
        <v>269</v>
      </c>
      <c r="P14" s="6">
        <v>10</v>
      </c>
      <c r="Q14" s="189"/>
      <c r="R14" s="506"/>
      <c r="S14" s="66" t="s">
        <v>359</v>
      </c>
      <c r="T14" s="66">
        <v>5</v>
      </c>
      <c r="U14" s="43"/>
      <c r="V14" s="507"/>
      <c r="W14" s="53"/>
    </row>
    <row r="15" spans="1:47" ht="16.5" customHeight="1" x14ac:dyDescent="0.25">
      <c r="A15" s="518"/>
      <c r="B15" s="419"/>
      <c r="C15" s="304"/>
      <c r="D15" s="169"/>
      <c r="E15" s="43"/>
      <c r="F15" s="419"/>
      <c r="G15" s="162" t="s">
        <v>159</v>
      </c>
      <c r="H15" s="162">
        <v>3</v>
      </c>
      <c r="I15" s="59"/>
      <c r="J15" s="419"/>
      <c r="K15" s="66"/>
      <c r="L15" s="137"/>
      <c r="M15" s="43"/>
      <c r="N15" s="490"/>
      <c r="O15" s="66"/>
      <c r="P15" s="37"/>
      <c r="Q15" s="189"/>
      <c r="R15" s="506"/>
      <c r="S15" s="6"/>
      <c r="T15" s="66"/>
      <c r="U15" s="43"/>
      <c r="V15" s="507"/>
      <c r="W15" s="289"/>
    </row>
    <row r="16" spans="1:47" ht="16.5" customHeight="1" x14ac:dyDescent="0.25">
      <c r="A16" s="518"/>
      <c r="B16" s="420"/>
      <c r="C16" s="164"/>
      <c r="D16" s="66"/>
      <c r="E16" s="43"/>
      <c r="F16" s="419"/>
      <c r="G16" s="107"/>
      <c r="H16" s="107"/>
      <c r="I16" s="59"/>
      <c r="J16" s="420"/>
      <c r="K16" s="296"/>
      <c r="L16" s="162"/>
      <c r="M16" s="43"/>
      <c r="N16" s="491"/>
      <c r="O16" s="99"/>
      <c r="P16" s="66"/>
      <c r="Q16" s="189"/>
      <c r="R16" s="506"/>
      <c r="S16" s="6"/>
      <c r="T16" s="66"/>
      <c r="U16" s="43"/>
      <c r="V16" s="507"/>
      <c r="W16" s="290"/>
    </row>
    <row r="17" spans="1:28" ht="16.5" customHeight="1" x14ac:dyDescent="0.25">
      <c r="A17" s="517" t="s">
        <v>279</v>
      </c>
      <c r="B17" s="478" t="s">
        <v>233</v>
      </c>
      <c r="C17" s="33" t="s">
        <v>234</v>
      </c>
      <c r="D17" s="37">
        <v>75</v>
      </c>
      <c r="E17" s="43"/>
      <c r="F17" s="419"/>
      <c r="G17" s="107"/>
      <c r="H17" s="107"/>
      <c r="I17" s="59"/>
      <c r="J17" s="372" t="s">
        <v>47</v>
      </c>
      <c r="K17" s="6" t="s">
        <v>281</v>
      </c>
      <c r="L17" s="6">
        <v>75</v>
      </c>
      <c r="M17" s="43"/>
      <c r="N17" s="478" t="s">
        <v>282</v>
      </c>
      <c r="O17" s="33" t="s">
        <v>234</v>
      </c>
      <c r="P17" s="37">
        <v>75</v>
      </c>
      <c r="Q17" s="189"/>
      <c r="R17" s="478" t="s">
        <v>280</v>
      </c>
      <c r="S17" s="33" t="s">
        <v>234</v>
      </c>
      <c r="T17" s="37">
        <v>75</v>
      </c>
      <c r="U17" s="43"/>
    </row>
    <row r="18" spans="1:28" ht="16.5" customHeight="1" x14ac:dyDescent="0.25">
      <c r="A18" s="518"/>
      <c r="B18" s="479"/>
      <c r="C18" s="481" t="s">
        <v>236</v>
      </c>
      <c r="D18" s="33"/>
      <c r="E18" s="43"/>
      <c r="F18" s="419"/>
      <c r="G18" s="107"/>
      <c r="H18" s="107"/>
      <c r="I18" s="59"/>
      <c r="J18" s="373"/>
      <c r="K18" s="481" t="s">
        <v>176</v>
      </c>
      <c r="L18" s="6"/>
      <c r="M18" s="43"/>
      <c r="N18" s="479"/>
      <c r="O18" s="481" t="s">
        <v>236</v>
      </c>
      <c r="P18" s="33"/>
      <c r="Q18" s="189"/>
      <c r="R18" s="479"/>
      <c r="S18" s="481" t="s">
        <v>175</v>
      </c>
      <c r="T18" s="33"/>
      <c r="U18" s="43"/>
    </row>
    <row r="19" spans="1:28" x14ac:dyDescent="0.25">
      <c r="A19" s="518"/>
      <c r="B19" s="479"/>
      <c r="C19" s="484"/>
      <c r="D19" s="33"/>
      <c r="E19" s="43"/>
      <c r="F19" s="420"/>
      <c r="G19" s="107"/>
      <c r="H19" s="107"/>
      <c r="I19" s="59"/>
      <c r="J19" s="373"/>
      <c r="K19" s="484"/>
      <c r="L19" s="6"/>
      <c r="M19" s="43"/>
      <c r="N19" s="479"/>
      <c r="O19" s="484"/>
      <c r="P19" s="33"/>
      <c r="Q19" s="189"/>
      <c r="R19" s="479"/>
      <c r="S19" s="484"/>
      <c r="T19" s="33"/>
      <c r="U19" s="43"/>
    </row>
    <row r="20" spans="1:28" ht="16.5" customHeight="1" x14ac:dyDescent="0.25">
      <c r="A20" s="518"/>
      <c r="B20" s="479"/>
      <c r="C20" s="484"/>
      <c r="D20" s="33"/>
      <c r="E20" s="43"/>
      <c r="F20" s="418" t="s">
        <v>416</v>
      </c>
      <c r="G20" s="162" t="s">
        <v>417</v>
      </c>
      <c r="H20" s="162">
        <v>40</v>
      </c>
      <c r="I20" s="59"/>
      <c r="J20" s="373"/>
      <c r="K20" s="484"/>
      <c r="L20" s="6"/>
      <c r="M20" s="43"/>
      <c r="N20" s="479"/>
      <c r="O20" s="484"/>
      <c r="P20" s="33"/>
      <c r="Q20" s="189"/>
      <c r="R20" s="479"/>
      <c r="S20" s="484"/>
      <c r="T20" s="37"/>
      <c r="U20" s="43"/>
    </row>
    <row r="21" spans="1:28" x14ac:dyDescent="0.25">
      <c r="A21" s="518"/>
      <c r="B21" s="480"/>
      <c r="C21" s="485"/>
      <c r="D21" s="33"/>
      <c r="E21" s="43"/>
      <c r="F21" s="419"/>
      <c r="G21" s="162"/>
      <c r="H21" s="107"/>
      <c r="I21" s="59"/>
      <c r="J21" s="374"/>
      <c r="K21" s="485"/>
      <c r="L21" s="6"/>
      <c r="M21" s="43"/>
      <c r="N21" s="480"/>
      <c r="O21" s="485"/>
      <c r="P21" s="33"/>
      <c r="Q21" s="189"/>
      <c r="R21" s="480"/>
      <c r="S21" s="485"/>
      <c r="T21" s="37"/>
      <c r="U21" s="43"/>
    </row>
    <row r="22" spans="1:28" ht="16.5" customHeight="1" x14ac:dyDescent="0.25">
      <c r="A22" s="418" t="s">
        <v>283</v>
      </c>
      <c r="B22" s="506" t="s">
        <v>426</v>
      </c>
      <c r="C22" s="66" t="s">
        <v>101</v>
      </c>
      <c r="D22" s="66">
        <v>25</v>
      </c>
      <c r="E22" s="43"/>
      <c r="F22" s="419"/>
      <c r="G22" s="162"/>
      <c r="H22" s="107"/>
      <c r="I22" s="59"/>
      <c r="J22" s="435" t="s">
        <v>356</v>
      </c>
      <c r="K22" s="33" t="s">
        <v>103</v>
      </c>
      <c r="L22" s="33">
        <v>40</v>
      </c>
      <c r="M22" s="43"/>
      <c r="N22" s="435" t="s">
        <v>284</v>
      </c>
      <c r="O22" s="93" t="s">
        <v>238</v>
      </c>
      <c r="P22" s="66">
        <v>20</v>
      </c>
      <c r="Q22" s="189"/>
      <c r="R22" s="435" t="s">
        <v>470</v>
      </c>
      <c r="S22" s="7" t="s">
        <v>263</v>
      </c>
      <c r="T22" s="7">
        <v>25</v>
      </c>
      <c r="U22" s="43"/>
    </row>
    <row r="23" spans="1:28" x14ac:dyDescent="0.25">
      <c r="A23" s="419"/>
      <c r="B23" s="506"/>
      <c r="C23" s="6" t="s">
        <v>203</v>
      </c>
      <c r="D23" s="66">
        <v>15</v>
      </c>
      <c r="E23" s="43"/>
      <c r="F23" s="419"/>
      <c r="G23" s="107"/>
      <c r="H23" s="107"/>
      <c r="I23" s="59"/>
      <c r="J23" s="436"/>
      <c r="K23" s="33" t="s">
        <v>357</v>
      </c>
      <c r="L23" s="33">
        <v>20</v>
      </c>
      <c r="M23" s="43"/>
      <c r="N23" s="436"/>
      <c r="O23" s="93" t="s">
        <v>285</v>
      </c>
      <c r="P23" s="66">
        <v>30</v>
      </c>
      <c r="Q23" s="189"/>
      <c r="R23" s="436"/>
      <c r="S23" s="7" t="s">
        <v>286</v>
      </c>
      <c r="T23" s="7">
        <v>10</v>
      </c>
      <c r="U23" s="43"/>
    </row>
    <row r="24" spans="1:28" ht="16.5" customHeight="1" x14ac:dyDescent="0.25">
      <c r="A24" s="419"/>
      <c r="B24" s="506"/>
      <c r="C24" s="6" t="s">
        <v>201</v>
      </c>
      <c r="D24" s="6">
        <v>1</v>
      </c>
      <c r="E24" s="43"/>
      <c r="F24" s="419"/>
      <c r="G24" s="6"/>
      <c r="H24" s="66"/>
      <c r="I24" s="59"/>
      <c r="J24" s="436"/>
      <c r="K24" s="33" t="s">
        <v>51</v>
      </c>
      <c r="L24" s="33" t="s">
        <v>29</v>
      </c>
      <c r="M24" s="43"/>
      <c r="N24" s="436"/>
      <c r="O24" s="93"/>
      <c r="P24" s="6"/>
      <c r="Q24" s="189"/>
      <c r="R24" s="436"/>
      <c r="S24" s="7" t="s">
        <v>278</v>
      </c>
      <c r="T24" s="7" t="s">
        <v>287</v>
      </c>
      <c r="U24" s="43"/>
    </row>
    <row r="25" spans="1:28" ht="16.5" customHeight="1" x14ac:dyDescent="0.25">
      <c r="A25" s="419"/>
      <c r="B25" s="506"/>
      <c r="C25" s="6"/>
      <c r="D25" s="6"/>
      <c r="E25" s="43"/>
      <c r="F25" s="419"/>
      <c r="G25" s="6"/>
      <c r="H25" s="66"/>
      <c r="I25" s="213"/>
      <c r="J25" s="436"/>
      <c r="K25" s="318"/>
      <c r="L25" s="66"/>
      <c r="M25" s="43"/>
      <c r="N25" s="436"/>
      <c r="O25" s="276"/>
      <c r="P25" s="66"/>
      <c r="Q25" s="189"/>
      <c r="R25" s="436"/>
      <c r="S25" s="217"/>
      <c r="T25" s="217"/>
      <c r="U25" s="43"/>
    </row>
    <row r="26" spans="1:28" ht="16.5" customHeight="1" x14ac:dyDescent="0.25">
      <c r="A26" s="420"/>
      <c r="B26" s="506"/>
      <c r="C26" s="6"/>
      <c r="D26" s="6"/>
      <c r="E26" s="43"/>
      <c r="F26" s="420"/>
      <c r="G26" s="6"/>
      <c r="H26" s="66"/>
      <c r="I26" s="59"/>
      <c r="J26" s="437"/>
      <c r="K26" s="94"/>
      <c r="L26" s="66"/>
      <c r="M26" s="43"/>
      <c r="N26" s="437"/>
      <c r="O26" s="94"/>
      <c r="P26" s="66"/>
      <c r="Q26" s="43"/>
      <c r="R26" s="437"/>
      <c r="S26" s="217"/>
      <c r="T26" s="217"/>
      <c r="U26" s="43"/>
    </row>
    <row r="27" spans="1:28" x14ac:dyDescent="0.25">
      <c r="A27" s="285" t="s">
        <v>131</v>
      </c>
      <c r="B27" s="135" t="s">
        <v>131</v>
      </c>
      <c r="C27" s="162"/>
      <c r="D27" s="162"/>
      <c r="E27" s="43"/>
      <c r="F27" s="162" t="s">
        <v>131</v>
      </c>
      <c r="G27" s="162" t="str">
        <f>月菜單!H25</f>
        <v>水果</v>
      </c>
      <c r="H27" s="162" t="s">
        <v>132</v>
      </c>
      <c r="I27" s="59"/>
      <c r="J27" s="135" t="s">
        <v>131</v>
      </c>
      <c r="K27" s="162"/>
      <c r="L27" s="162"/>
      <c r="M27" s="43"/>
      <c r="N27" s="162" t="s">
        <v>131</v>
      </c>
      <c r="O27" s="162"/>
      <c r="P27" s="162"/>
      <c r="Q27" s="43"/>
      <c r="R27" s="135" t="s">
        <v>131</v>
      </c>
      <c r="S27" s="162"/>
      <c r="T27" s="162"/>
      <c r="U27" s="43"/>
    </row>
    <row r="28" spans="1:28" ht="17.25" thickBot="1" x14ac:dyDescent="0.3">
      <c r="A28" s="95" t="s">
        <v>23</v>
      </c>
      <c r="B28" s="138" t="s">
        <v>0</v>
      </c>
      <c r="C28" s="139"/>
      <c r="D28" s="140"/>
      <c r="E28" s="141"/>
      <c r="F28" s="295" t="s">
        <v>0</v>
      </c>
      <c r="G28" s="162"/>
      <c r="H28" s="162"/>
      <c r="I28" s="59"/>
      <c r="J28" s="138" t="s">
        <v>0</v>
      </c>
      <c r="K28" s="139"/>
      <c r="L28" s="140"/>
      <c r="M28" s="141"/>
      <c r="N28" s="135" t="s">
        <v>0</v>
      </c>
      <c r="O28" s="142" t="str">
        <f>月菜單!H27</f>
        <v>豆奶</v>
      </c>
      <c r="P28" s="140">
        <v>200</v>
      </c>
      <c r="Q28" s="43"/>
      <c r="R28" s="138" t="s">
        <v>0</v>
      </c>
      <c r="S28" s="139"/>
      <c r="T28" s="140"/>
      <c r="U28" s="43"/>
      <c r="W28" s="96"/>
      <c r="AB28" s="286"/>
    </row>
    <row r="29" spans="1:28" x14ac:dyDescent="0.25">
      <c r="A29" s="524" t="s">
        <v>288</v>
      </c>
      <c r="B29" s="364" t="s">
        <v>289</v>
      </c>
      <c r="C29" s="365"/>
      <c r="D29" s="364"/>
      <c r="E29" s="365"/>
      <c r="F29" s="364" t="s">
        <v>289</v>
      </c>
      <c r="G29" s="365"/>
      <c r="H29" s="364"/>
      <c r="I29" s="365"/>
      <c r="J29" s="364" t="s">
        <v>289</v>
      </c>
      <c r="K29" s="365"/>
      <c r="L29" s="364"/>
      <c r="M29" s="365"/>
      <c r="N29" s="364" t="s">
        <v>289</v>
      </c>
      <c r="O29" s="365"/>
      <c r="P29" s="364"/>
      <c r="Q29" s="365"/>
      <c r="R29" s="364" t="s">
        <v>289</v>
      </c>
      <c r="S29" s="365"/>
      <c r="T29" s="364"/>
      <c r="U29" s="365"/>
    </row>
    <row r="30" spans="1:28" x14ac:dyDescent="0.25">
      <c r="A30" s="525"/>
      <c r="B30" s="383" t="s">
        <v>143</v>
      </c>
      <c r="C30" s="384"/>
      <c r="D30" s="33">
        <v>6</v>
      </c>
      <c r="E30" s="43"/>
      <c r="F30" s="383" t="s">
        <v>143</v>
      </c>
      <c r="G30" s="384"/>
      <c r="H30" s="33">
        <v>6</v>
      </c>
      <c r="I30" s="144"/>
      <c r="J30" s="383" t="s">
        <v>143</v>
      </c>
      <c r="K30" s="384"/>
      <c r="L30" s="6">
        <v>6</v>
      </c>
      <c r="M30" s="43"/>
      <c r="N30" s="383" t="s">
        <v>290</v>
      </c>
      <c r="O30" s="384"/>
      <c r="P30" s="33">
        <v>6</v>
      </c>
      <c r="Q30" s="144"/>
      <c r="R30" s="383" t="s">
        <v>290</v>
      </c>
      <c r="S30" s="384"/>
      <c r="T30" s="33">
        <v>6</v>
      </c>
      <c r="U30" s="43"/>
    </row>
    <row r="31" spans="1:28" x14ac:dyDescent="0.25">
      <c r="A31" s="525"/>
      <c r="B31" s="383" t="s">
        <v>364</v>
      </c>
      <c r="C31" s="384"/>
      <c r="D31" s="145">
        <v>2.6</v>
      </c>
      <c r="E31" s="43"/>
      <c r="F31" s="383" t="s">
        <v>364</v>
      </c>
      <c r="G31" s="384"/>
      <c r="H31" s="145">
        <v>2.6</v>
      </c>
      <c r="I31" s="144"/>
      <c r="J31" s="527" t="s">
        <v>374</v>
      </c>
      <c r="K31" s="528"/>
      <c r="L31" s="9">
        <v>2.5</v>
      </c>
      <c r="M31" s="43"/>
      <c r="N31" s="383" t="s">
        <v>364</v>
      </c>
      <c r="O31" s="384"/>
      <c r="P31" s="145">
        <v>3.4</v>
      </c>
      <c r="Q31" s="144"/>
      <c r="R31" s="383" t="s">
        <v>364</v>
      </c>
      <c r="S31" s="384"/>
      <c r="T31" s="145">
        <v>2.7</v>
      </c>
      <c r="U31" s="43"/>
    </row>
    <row r="32" spans="1:28" x14ac:dyDescent="0.25">
      <c r="A32" s="525"/>
      <c r="B32" s="383" t="s">
        <v>365</v>
      </c>
      <c r="C32" s="384"/>
      <c r="D32" s="145">
        <v>1.6</v>
      </c>
      <c r="E32" s="43"/>
      <c r="F32" s="383" t="s">
        <v>365</v>
      </c>
      <c r="G32" s="384"/>
      <c r="H32" s="145">
        <v>1.5</v>
      </c>
      <c r="I32" s="144"/>
      <c r="J32" s="527" t="s">
        <v>375</v>
      </c>
      <c r="K32" s="528"/>
      <c r="L32" s="9">
        <v>1.5</v>
      </c>
      <c r="M32" s="43"/>
      <c r="N32" s="383" t="s">
        <v>365</v>
      </c>
      <c r="O32" s="384"/>
      <c r="P32" s="145">
        <v>1.5</v>
      </c>
      <c r="Q32" s="144"/>
      <c r="R32" s="383" t="s">
        <v>365</v>
      </c>
      <c r="S32" s="384"/>
      <c r="T32" s="145">
        <v>1.5</v>
      </c>
      <c r="U32" s="43"/>
    </row>
    <row r="33" spans="1:28" x14ac:dyDescent="0.25">
      <c r="A33" s="525"/>
      <c r="B33" s="383" t="s">
        <v>240</v>
      </c>
      <c r="C33" s="384"/>
      <c r="D33" s="146">
        <v>1</v>
      </c>
      <c r="E33" s="43"/>
      <c r="F33" s="383" t="s">
        <v>240</v>
      </c>
      <c r="G33" s="384"/>
      <c r="H33" s="146"/>
      <c r="I33" s="144"/>
      <c r="J33" s="527" t="s">
        <v>291</v>
      </c>
      <c r="K33" s="528"/>
      <c r="L33" s="10"/>
      <c r="M33" s="43"/>
      <c r="N33" s="383" t="s">
        <v>240</v>
      </c>
      <c r="O33" s="384"/>
      <c r="P33" s="146">
        <v>1</v>
      </c>
      <c r="Q33" s="144"/>
      <c r="R33" s="383" t="s">
        <v>240</v>
      </c>
      <c r="S33" s="384"/>
      <c r="T33" s="146"/>
      <c r="U33" s="43"/>
    </row>
    <row r="34" spans="1:28" ht="17.25" customHeight="1" x14ac:dyDescent="0.25">
      <c r="A34" s="525"/>
      <c r="B34" s="468" t="s">
        <v>241</v>
      </c>
      <c r="C34" s="469"/>
      <c r="D34" s="146">
        <v>2.5</v>
      </c>
      <c r="E34" s="43"/>
      <c r="F34" s="468" t="s">
        <v>241</v>
      </c>
      <c r="G34" s="469"/>
      <c r="H34" s="146">
        <v>2.5</v>
      </c>
      <c r="I34" s="144"/>
      <c r="J34" s="527" t="s">
        <v>292</v>
      </c>
      <c r="K34" s="528"/>
      <c r="L34" s="58">
        <v>2.5</v>
      </c>
      <c r="M34" s="43"/>
      <c r="N34" s="468" t="s">
        <v>241</v>
      </c>
      <c r="O34" s="469"/>
      <c r="P34" s="146">
        <v>2.5</v>
      </c>
      <c r="Q34" s="144"/>
      <c r="R34" s="468" t="s">
        <v>241</v>
      </c>
      <c r="S34" s="469"/>
      <c r="T34" s="146">
        <v>2.5</v>
      </c>
      <c r="U34" s="43"/>
    </row>
    <row r="35" spans="1:28" ht="17.25" thickBot="1" x14ac:dyDescent="0.3">
      <c r="A35" s="526"/>
      <c r="B35" s="383" t="s">
        <v>242</v>
      </c>
      <c r="C35" s="384"/>
      <c r="D35" s="196"/>
      <c r="E35" s="199"/>
      <c r="F35" s="383" t="s">
        <v>242</v>
      </c>
      <c r="G35" s="384"/>
      <c r="H35" s="196">
        <v>1</v>
      </c>
      <c r="I35" s="198"/>
      <c r="J35" s="383" t="s">
        <v>242</v>
      </c>
      <c r="K35" s="384"/>
      <c r="L35" s="194"/>
      <c r="M35" s="195"/>
      <c r="N35" s="383" t="s">
        <v>242</v>
      </c>
      <c r="O35" s="384"/>
      <c r="P35" s="196">
        <v>1</v>
      </c>
      <c r="Q35" s="198"/>
      <c r="R35" s="529" t="s">
        <v>242</v>
      </c>
      <c r="S35" s="530"/>
      <c r="T35" s="196"/>
      <c r="U35" s="214"/>
    </row>
    <row r="36" spans="1:28" ht="17.25" thickBot="1" x14ac:dyDescent="0.3">
      <c r="A36" s="215" t="s">
        <v>293</v>
      </c>
      <c r="B36" s="499" t="s">
        <v>243</v>
      </c>
      <c r="C36" s="500"/>
      <c r="D36" s="200">
        <f>D30*70+D31*75+D32*25+D33*60+D34*45</f>
        <v>827.5</v>
      </c>
      <c r="E36" s="204"/>
      <c r="F36" s="470" t="s">
        <v>243</v>
      </c>
      <c r="G36" s="471"/>
      <c r="H36" s="200">
        <f>H30*70+H31*75+H32*25+H33*60+H34*45</f>
        <v>765</v>
      </c>
      <c r="I36" s="203"/>
      <c r="J36" s="499" t="s">
        <v>243</v>
      </c>
      <c r="K36" s="500"/>
      <c r="L36" s="200">
        <f>L30*70+L31*75+L32*25+L33*60+L34*45</f>
        <v>757.5</v>
      </c>
      <c r="M36" s="201"/>
      <c r="N36" s="499" t="s">
        <v>243</v>
      </c>
      <c r="O36" s="500"/>
      <c r="P36" s="200">
        <f>P30*70+P31*75+P32*25+P33*60+P34*45</f>
        <v>885</v>
      </c>
      <c r="Q36" s="204"/>
      <c r="R36" s="499" t="s">
        <v>243</v>
      </c>
      <c r="S36" s="500"/>
      <c r="T36" s="200">
        <f>T30*70+T31*75+T32*25+T33*60+T34*45</f>
        <v>772.5</v>
      </c>
      <c r="U36" s="203"/>
    </row>
    <row r="37" spans="1:28" s="113" customFormat="1" ht="18" customHeight="1" x14ac:dyDescent="0.3">
      <c r="A37" s="399" t="s">
        <v>123</v>
      </c>
      <c r="B37" s="399"/>
      <c r="C37" s="399"/>
      <c r="D37" s="399"/>
      <c r="E37" s="399"/>
      <c r="F37" s="399"/>
      <c r="G37" s="399"/>
      <c r="H37" s="399"/>
      <c r="I37" s="111"/>
      <c r="J37" s="112"/>
      <c r="K37" s="112"/>
      <c r="L37" s="112"/>
      <c r="M37" s="112"/>
      <c r="N37" s="112"/>
      <c r="X37" s="161"/>
      <c r="Y37" s="161"/>
      <c r="Z37" s="161"/>
      <c r="AA37" s="161"/>
      <c r="AB37" s="161"/>
    </row>
    <row r="38" spans="1:28" s="115" customFormat="1" ht="18" customHeight="1" x14ac:dyDescent="0.25">
      <c r="A38" s="389" t="s">
        <v>53</v>
      </c>
      <c r="B38" s="389"/>
      <c r="C38" s="389"/>
      <c r="D38" s="389"/>
      <c r="E38" s="389"/>
      <c r="F38" s="389"/>
      <c r="G38" s="389"/>
      <c r="H38" s="389"/>
      <c r="I38" s="389"/>
      <c r="J38" s="389"/>
      <c r="K38" s="389"/>
      <c r="L38" s="389"/>
      <c r="M38" s="389"/>
      <c r="N38" s="389"/>
      <c r="O38" s="389"/>
      <c r="P38" s="114"/>
      <c r="X38" s="114"/>
      <c r="Y38" s="114"/>
      <c r="Z38" s="114"/>
      <c r="AA38" s="114"/>
      <c r="AB38" s="114"/>
    </row>
    <row r="39" spans="1:28" s="115" customFormat="1" ht="18" customHeight="1" x14ac:dyDescent="0.3">
      <c r="A39" s="116" t="s">
        <v>138</v>
      </c>
      <c r="B39" s="116"/>
      <c r="C39" s="116"/>
      <c r="E39" s="117"/>
      <c r="F39" s="117"/>
      <c r="G39" s="117"/>
      <c r="H39" s="116"/>
      <c r="I39" s="118"/>
      <c r="J39" s="85"/>
      <c r="K39" s="85"/>
      <c r="L39" s="85"/>
      <c r="M39" s="85"/>
      <c r="N39" s="84"/>
      <c r="O39" s="114"/>
      <c r="P39" s="114"/>
    </row>
    <row r="40" spans="1:28" s="22" customFormat="1" ht="21" x14ac:dyDescent="0.25">
      <c r="A40" s="27"/>
      <c r="B40" s="27" t="s">
        <v>44</v>
      </c>
      <c r="C40" s="27"/>
      <c r="G40" s="22" t="s">
        <v>70</v>
      </c>
      <c r="L40" s="22" t="s">
        <v>71</v>
      </c>
      <c r="M40" s="24"/>
      <c r="N40" s="24"/>
      <c r="P40" s="338"/>
      <c r="Q40" s="338"/>
      <c r="R40" s="22" t="s">
        <v>127</v>
      </c>
    </row>
  </sheetData>
  <mergeCells count="94">
    <mergeCell ref="B36:C36"/>
    <mergeCell ref="J36:K36"/>
    <mergeCell ref="N36:O36"/>
    <mergeCell ref="R36:S36"/>
    <mergeCell ref="J33:K33"/>
    <mergeCell ref="A1:U1"/>
    <mergeCell ref="B35:C35"/>
    <mergeCell ref="J35:K35"/>
    <mergeCell ref="N35:O35"/>
    <mergeCell ref="R35:S35"/>
    <mergeCell ref="R33:S33"/>
    <mergeCell ref="B34:C34"/>
    <mergeCell ref="J34:K34"/>
    <mergeCell ref="N34:O34"/>
    <mergeCell ref="R34:S34"/>
    <mergeCell ref="B33:C33"/>
    <mergeCell ref="N33:O33"/>
    <mergeCell ref="T29:U29"/>
    <mergeCell ref="N31:O31"/>
    <mergeCell ref="R31:S31"/>
    <mergeCell ref="B32:C32"/>
    <mergeCell ref="J32:K32"/>
    <mergeCell ref="N32:O32"/>
    <mergeCell ref="R32:S32"/>
    <mergeCell ref="R30:S30"/>
    <mergeCell ref="L29:M29"/>
    <mergeCell ref="N29:O29"/>
    <mergeCell ref="P29:Q29"/>
    <mergeCell ref="R29:S29"/>
    <mergeCell ref="N30:O30"/>
    <mergeCell ref="J29:K29"/>
    <mergeCell ref="J31:K31"/>
    <mergeCell ref="S18:S21"/>
    <mergeCell ref="A22:A26"/>
    <mergeCell ref="B22:B26"/>
    <mergeCell ref="N22:N26"/>
    <mergeCell ref="R22:R26"/>
    <mergeCell ref="B17:B21"/>
    <mergeCell ref="N17:N21"/>
    <mergeCell ref="R17:R21"/>
    <mergeCell ref="C18:C21"/>
    <mergeCell ref="O18:O21"/>
    <mergeCell ref="A17:A21"/>
    <mergeCell ref="A7:A11"/>
    <mergeCell ref="B7:B11"/>
    <mergeCell ref="N7:N11"/>
    <mergeCell ref="J30:K30"/>
    <mergeCell ref="A29:A35"/>
    <mergeCell ref="B29:C29"/>
    <mergeCell ref="D29:E29"/>
    <mergeCell ref="B30:C30"/>
    <mergeCell ref="B31:C31"/>
    <mergeCell ref="A5:A6"/>
    <mergeCell ref="B5:B6"/>
    <mergeCell ref="N5:N6"/>
    <mergeCell ref="A12:A16"/>
    <mergeCell ref="B12:B16"/>
    <mergeCell ref="N12:N16"/>
    <mergeCell ref="V12:V16"/>
    <mergeCell ref="N2:P2"/>
    <mergeCell ref="R2:T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R5:R6"/>
    <mergeCell ref="R12:R16"/>
    <mergeCell ref="F13:F19"/>
    <mergeCell ref="F20:F26"/>
    <mergeCell ref="F29:G29"/>
    <mergeCell ref="H29:I29"/>
    <mergeCell ref="R7:R11"/>
    <mergeCell ref="A37:H37"/>
    <mergeCell ref="A38:O38"/>
    <mergeCell ref="F35:G35"/>
    <mergeCell ref="F36:G36"/>
    <mergeCell ref="J5:J6"/>
    <mergeCell ref="J7:J11"/>
    <mergeCell ref="J12:J16"/>
    <mergeCell ref="J17:J21"/>
    <mergeCell ref="K18:K21"/>
    <mergeCell ref="J22:J26"/>
    <mergeCell ref="F30:G30"/>
    <mergeCell ref="F31:G31"/>
    <mergeCell ref="F32:G32"/>
    <mergeCell ref="F33:G33"/>
    <mergeCell ref="F34:G34"/>
    <mergeCell ref="F5:F12"/>
  </mergeCells>
  <phoneticPr fontId="1" type="noConversion"/>
  <printOptions horizontalCentered="1" verticalCentered="1"/>
  <pageMargins left="0" right="0" top="0" bottom="0" header="0" footer="0"/>
  <pageSetup paperSize="9" scale="87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已命名的範圍</vt:lpstr>
      </vt:variant>
      <vt:variant>
        <vt:i4>6</vt:i4>
      </vt:variant>
    </vt:vector>
  </HeadingPairs>
  <TitlesOfParts>
    <vt:vector size="15" baseType="lpstr">
      <vt:lpstr>月菜單</vt:lpstr>
      <vt:lpstr>第一週</vt:lpstr>
      <vt:lpstr>第二週</vt:lpstr>
      <vt:lpstr>第三週</vt:lpstr>
      <vt:lpstr>Sheet1</vt:lpstr>
      <vt:lpstr>Sheet2</vt:lpstr>
      <vt:lpstr>Sheet3</vt:lpstr>
      <vt:lpstr>二月第一週</vt:lpstr>
      <vt:lpstr>二月第二週</vt:lpstr>
      <vt:lpstr>二月第一週!Print_Area</vt:lpstr>
      <vt:lpstr>二月第二週!Print_Area</vt:lpstr>
      <vt:lpstr>月菜單!Print_Area</vt:lpstr>
      <vt:lpstr>第一週!Print_Area</vt:lpstr>
      <vt:lpstr>第二週!Print_Area</vt:lpstr>
      <vt:lpstr>第三週!Print_Area</vt:lpstr>
    </vt:vector>
  </TitlesOfParts>
  <Company>e-kitchen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user</cp:lastModifiedBy>
  <cp:lastPrinted>2022-12-22T09:58:10Z</cp:lastPrinted>
  <dcterms:created xsi:type="dcterms:W3CDTF">2005-05-16T01:42:21Z</dcterms:created>
  <dcterms:modified xsi:type="dcterms:W3CDTF">2022-12-22T09:59:42Z</dcterms:modified>
</cp:coreProperties>
</file>